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98" activeTab="0"/>
  </bookViews>
  <sheets>
    <sheet name="Title" sheetId="1" r:id="rId1"/>
    <sheet name="Publications" sheetId="2" r:id="rId2"/>
    <sheet name="Conference,W&amp;S" sheetId="3" r:id="rId3"/>
    <sheet name="Seminars " sheetId="4" r:id="rId4"/>
    <sheet name="Meetings" sheetId="5" r:id="rId5"/>
    <sheet name="Journal clubs" sheetId="6" r:id="rId6"/>
    <sheet name="G Rounds" sheetId="7" r:id="rId7"/>
    <sheet name="Death conference" sheetId="8" r:id="rId8"/>
    <sheet name="Thesis" sheetId="9" r:id="rId9"/>
    <sheet name=" Training courses" sheetId="10" r:id="rId10"/>
    <sheet name="Misc." sheetId="11" r:id="rId11"/>
    <sheet name="Summary" sheetId="12" r:id="rId12"/>
    <sheet name="Certificate" sheetId="13" r:id="rId13"/>
    <sheet name="Course book" sheetId="14" r:id="rId14"/>
    <sheet name="Portfolio" sheetId="15" r:id="rId15"/>
  </sheets>
  <definedNames>
    <definedName name="_xlnm.Print_Area" localSheetId="2">'Conference,W&amp;S'!$A$1:$R$38</definedName>
    <definedName name="_xlnm.Print_Area" localSheetId="4">'Meetings'!$A$1:$H$113</definedName>
  </definedNames>
  <calcPr fullCalcOnLoad="1"/>
</workbook>
</file>

<file path=xl/sharedStrings.xml><?xml version="1.0" encoding="utf-8"?>
<sst xmlns="http://schemas.openxmlformats.org/spreadsheetml/2006/main" count="709" uniqueCount="217">
  <si>
    <t>Hawler Medical University</t>
  </si>
  <si>
    <t>Department</t>
  </si>
  <si>
    <t>Unit</t>
  </si>
  <si>
    <t>Name</t>
  </si>
  <si>
    <t>Publications</t>
  </si>
  <si>
    <t>Journal clubs</t>
  </si>
  <si>
    <t>No.</t>
  </si>
  <si>
    <t>Attendence</t>
  </si>
  <si>
    <t>Total</t>
  </si>
  <si>
    <t>Final</t>
  </si>
  <si>
    <t>Date</t>
  </si>
  <si>
    <t>Place</t>
  </si>
  <si>
    <t>Organizer</t>
  </si>
  <si>
    <t>Time</t>
  </si>
  <si>
    <t>Title</t>
  </si>
  <si>
    <t>ID</t>
  </si>
  <si>
    <t>College of Medicine</t>
  </si>
  <si>
    <t>Academic Year</t>
  </si>
  <si>
    <t>Academic year</t>
  </si>
  <si>
    <t>Academic Title</t>
  </si>
  <si>
    <t>Academic title</t>
  </si>
  <si>
    <t>College of Medicine/HMU</t>
  </si>
  <si>
    <t>Speaker</t>
  </si>
  <si>
    <t>Grand Rounds</t>
  </si>
  <si>
    <t>Clinical Meetings</t>
  </si>
  <si>
    <t>Name of the Journal(Book)</t>
  </si>
  <si>
    <t>Article National J</t>
  </si>
  <si>
    <t>Invention</t>
  </si>
  <si>
    <t>Article Int. J</t>
  </si>
  <si>
    <t>Conferences &amp; symposia</t>
  </si>
  <si>
    <t>Supervisor PhD,Board</t>
  </si>
  <si>
    <t>Attendance</t>
  </si>
  <si>
    <t>Thesis Evaluation</t>
  </si>
  <si>
    <t>Active</t>
  </si>
  <si>
    <t>Miscellaneous</t>
  </si>
  <si>
    <t>E learning</t>
  </si>
  <si>
    <t>External assessor</t>
  </si>
  <si>
    <t>Article International J</t>
  </si>
  <si>
    <t>Presentation</t>
  </si>
  <si>
    <t xml:space="preserve">Attendence </t>
  </si>
  <si>
    <t>Hospital based</t>
  </si>
  <si>
    <t>Meetings presentation</t>
  </si>
  <si>
    <t>Meetings attendence</t>
  </si>
  <si>
    <t>Journal club attendence</t>
  </si>
  <si>
    <t>Journal club presentation</t>
  </si>
  <si>
    <t>Grand Round</t>
  </si>
  <si>
    <t>Committee m. Diploma,MSc,Board</t>
  </si>
  <si>
    <t>Committee m. PhD</t>
  </si>
  <si>
    <t>Research review,J.,promotion N.</t>
  </si>
  <si>
    <t>Research review,J.,promotion Int.</t>
  </si>
  <si>
    <t>Evaluation of PhD thesis,Book</t>
  </si>
  <si>
    <t>Credit</t>
  </si>
  <si>
    <t>CME Unit</t>
  </si>
  <si>
    <t>Teaching staff CME Credits</t>
  </si>
  <si>
    <t>Minstry of Higher Education &amp; Scientific Research</t>
  </si>
  <si>
    <t>has earned</t>
  </si>
  <si>
    <t xml:space="preserve">In the </t>
  </si>
  <si>
    <t>Department of</t>
  </si>
  <si>
    <t>CME Credits</t>
  </si>
  <si>
    <t>This is to certify that Dr.</t>
  </si>
  <si>
    <t xml:space="preserve">during </t>
  </si>
  <si>
    <t>CME Credits Certificate</t>
  </si>
  <si>
    <t>Lecturer</t>
  </si>
  <si>
    <t>Place / Organizer</t>
  </si>
  <si>
    <t>Place/Organizer</t>
  </si>
  <si>
    <t xml:space="preserve">discussed cases </t>
  </si>
  <si>
    <t>Place/ Organizer</t>
  </si>
  <si>
    <t>document code</t>
  </si>
  <si>
    <t>total</t>
  </si>
  <si>
    <t xml:space="preserve">Place /organizer </t>
  </si>
  <si>
    <t>Title of journal and research</t>
  </si>
  <si>
    <t xml:space="preserve">total </t>
  </si>
  <si>
    <t>Title of the  research/ name of researcher</t>
  </si>
  <si>
    <t xml:space="preserve">Title </t>
  </si>
  <si>
    <t>Seminars</t>
  </si>
  <si>
    <t>Death conference attendence</t>
  </si>
  <si>
    <t>Death conference presentation</t>
  </si>
  <si>
    <t>Death conference</t>
  </si>
  <si>
    <t>Medicine</t>
  </si>
  <si>
    <t>S M Tahir</t>
  </si>
  <si>
    <t>unit</t>
  </si>
  <si>
    <t xml:space="preserve">Thesis  </t>
  </si>
  <si>
    <t xml:space="preserve">Others  </t>
  </si>
  <si>
    <t>Discussed cases ( Deaths)</t>
  </si>
  <si>
    <t>discussed cases ( Deaths)</t>
  </si>
  <si>
    <t xml:space="preserve">discussed cases ( Deaths) </t>
  </si>
  <si>
    <t>Thesis Discussion Attendence</t>
  </si>
  <si>
    <t>Document code</t>
  </si>
  <si>
    <t>Coference or
 Symposium?</t>
  </si>
  <si>
    <t>Coference or
 symposium?</t>
  </si>
  <si>
    <t xml:space="preserve">Presented case </t>
  </si>
  <si>
    <t xml:space="preserve">Document code </t>
  </si>
  <si>
    <t xml:space="preserve">Discussed cases </t>
  </si>
  <si>
    <t>Comm. member MSc,diploma board</t>
  </si>
  <si>
    <t>Supervisor MSc,diploma,  Board</t>
  </si>
  <si>
    <t>Committee     member     PhD</t>
  </si>
  <si>
    <t>Supervision</t>
  </si>
  <si>
    <t>Committee Member</t>
  </si>
  <si>
    <t>Evaluation National</t>
  </si>
  <si>
    <t>Evaluation International</t>
  </si>
  <si>
    <t>Scientific committee</t>
  </si>
  <si>
    <t>Document
code</t>
  </si>
  <si>
    <t>Speaker National</t>
  </si>
  <si>
    <t>Speaker International</t>
  </si>
  <si>
    <t>Speaker National Conferenace</t>
  </si>
  <si>
    <t>Speaker International Conference</t>
  </si>
  <si>
    <t>Presentation (Article Int J)</t>
  </si>
  <si>
    <t>Presentation (Article Nat J)</t>
  </si>
  <si>
    <t>Book Chapter, Univ request</t>
  </si>
  <si>
    <t>Book Chapter, Solo</t>
  </si>
  <si>
    <t>Translation, Univ request</t>
  </si>
  <si>
    <t>Translation, Solo</t>
  </si>
  <si>
    <t xml:space="preserve">Case report </t>
  </si>
  <si>
    <t>Book Chapter Solo</t>
  </si>
  <si>
    <t xml:space="preserve">Book Chapter Univ </t>
  </si>
  <si>
    <t>Translation Univ</t>
  </si>
  <si>
    <t>Translation Solo</t>
  </si>
  <si>
    <t>Publishing Magazine  Newspaper</t>
  </si>
  <si>
    <t>TV        Radio interview</t>
  </si>
  <si>
    <t xml:space="preserve"> Editorial board Int Journal</t>
  </si>
  <si>
    <t xml:space="preserve"> Editorial board N Journal</t>
  </si>
  <si>
    <t>Publishing  Magazines &amp; Newspapers</t>
  </si>
  <si>
    <t>Tv, Radio interviews</t>
  </si>
  <si>
    <t>Editorial board Int Journal</t>
  </si>
  <si>
    <t>Editoral borad N Journal</t>
  </si>
  <si>
    <t xml:space="preserve"> </t>
  </si>
  <si>
    <t>Conferences,workshops &amp; symposia</t>
  </si>
  <si>
    <t>Training course participant</t>
  </si>
  <si>
    <t>Training course insturctor</t>
  </si>
  <si>
    <t xml:space="preserve"> Training courses </t>
  </si>
  <si>
    <t>Invention Certificate</t>
  </si>
  <si>
    <t>Invention certificate</t>
  </si>
  <si>
    <t>N/A</t>
  </si>
  <si>
    <t xml:space="preserve">Ass.Prof.Ali Al-Dabbagh    </t>
  </si>
  <si>
    <t>Dean of the college</t>
  </si>
  <si>
    <t xml:space="preserve">Ass.Prof.Marwan Al-Shukur                           </t>
  </si>
  <si>
    <t>Head of CME Committee</t>
  </si>
  <si>
    <t>Credits are from active</t>
  </si>
  <si>
    <t>participations.</t>
  </si>
  <si>
    <t>The teacher's attendence is satisfactory</t>
  </si>
  <si>
    <t>Consceintious and compensates for missed classes</t>
  </si>
  <si>
    <t>Focuses on quality and takes steps towrds offering quality educations</t>
  </si>
  <si>
    <t>Participates in the analysis of examinations results at the end of the academic year</t>
  </si>
  <si>
    <t>Promotes cirtical thinking and also accepts different views</t>
  </si>
  <si>
    <t>Doesn't discriminate between students and the students are satisfied with him/her</t>
  </si>
  <si>
    <t>Show the spirit of team work with other teachers and follows the ethics of respect and patience with them</t>
  </si>
  <si>
    <t>Follow university guidelines and carries out work over and above duty</t>
  </si>
  <si>
    <t>Actively assists the department in its objectives and the delivery of qulity education</t>
  </si>
  <si>
    <t>Is research active has productions at national level or in proceedings of international conferences</t>
  </si>
  <si>
    <t>The teacher's research is internationally recongnized and publised in high impact journals</t>
  </si>
  <si>
    <t>Innovative and actively participates the different committee inside the department,college or the university</t>
  </si>
  <si>
    <t>Assessment Questions</t>
  </si>
  <si>
    <t>Prepares course book in good time before the course and explains the key objects to the students</t>
  </si>
  <si>
    <t>Level       1-5</t>
  </si>
  <si>
    <t>Actively engaging in community works,professional and charity organizations and other public benifiting activities</t>
  </si>
  <si>
    <t>Notes specially                                &gt; 4.5 and  &lt;2</t>
  </si>
  <si>
    <t>Total score</t>
  </si>
  <si>
    <t>Teacher's Portfolio Assessment form</t>
  </si>
  <si>
    <t>Leaves</t>
  </si>
  <si>
    <t>Absences</t>
  </si>
  <si>
    <t>Committees</t>
  </si>
  <si>
    <t>under</t>
  </si>
  <si>
    <t>post</t>
  </si>
  <si>
    <t>Lectures</t>
  </si>
  <si>
    <t>Head of department assessment</t>
  </si>
  <si>
    <t>Head of department assessment (applied for clinical years CCP)</t>
  </si>
  <si>
    <t>Head of department assessment (mandatory for all departments this year)</t>
  </si>
  <si>
    <t>Student feed back</t>
  </si>
  <si>
    <t>Journal N</t>
  </si>
  <si>
    <t>Conf N</t>
  </si>
  <si>
    <t>Conf Int</t>
  </si>
  <si>
    <t>Journal Int</t>
  </si>
  <si>
    <t>Lec. Under</t>
  </si>
  <si>
    <t>Lec. Post</t>
  </si>
  <si>
    <t>TV,radio</t>
  </si>
  <si>
    <t>Magazines, newspaper</t>
  </si>
  <si>
    <t>Adminstraive comm</t>
  </si>
  <si>
    <t>Teacher's Course Book</t>
  </si>
  <si>
    <t>Grade</t>
  </si>
  <si>
    <t>Repetition no.</t>
  </si>
  <si>
    <t>Teacher's Course Book(Practical)</t>
  </si>
  <si>
    <t>Teacher's Course Book(Theory)</t>
  </si>
  <si>
    <t>Teacher's Course Book(Postgraduate)</t>
  </si>
  <si>
    <t>Hours</t>
  </si>
  <si>
    <t xml:space="preserve">College </t>
  </si>
  <si>
    <t>Dep.</t>
  </si>
  <si>
    <t>Subject</t>
  </si>
  <si>
    <t>Teacher's Course Book(Outside the college)</t>
  </si>
  <si>
    <t>Total theory/year</t>
  </si>
  <si>
    <t>Total Practical/year</t>
  </si>
  <si>
    <t>Total Postgraduate/year</t>
  </si>
  <si>
    <t>Average Postgraduate/week</t>
  </si>
  <si>
    <t>Total / year</t>
  </si>
  <si>
    <t>Average / week</t>
  </si>
  <si>
    <t>Average theory/week</t>
  </si>
  <si>
    <t>Average practical/week</t>
  </si>
  <si>
    <t>Average outside the college/w</t>
  </si>
  <si>
    <t>Total Outside the college/year</t>
  </si>
  <si>
    <t>Notes,observation, criticisim and other progress and development means</t>
  </si>
  <si>
    <t>nasal obstruction</t>
  </si>
  <si>
    <t>sinusitis</t>
  </si>
  <si>
    <t>Administrative committees</t>
  </si>
  <si>
    <t>Nursing</t>
  </si>
  <si>
    <t>Methodology</t>
  </si>
  <si>
    <t>Min hours per week</t>
  </si>
  <si>
    <t>2 hours after 50</t>
  </si>
  <si>
    <t>Write down the post here</t>
  </si>
  <si>
    <t>Actual min hours per week</t>
  </si>
  <si>
    <t>Speaker N J</t>
  </si>
  <si>
    <t>Speaker   Int J</t>
  </si>
  <si>
    <t>Hours reduced  (Age)</t>
  </si>
  <si>
    <t>Hours reduced (Post or committee)</t>
  </si>
  <si>
    <t>Supervisor PhD</t>
  </si>
  <si>
    <t>Supervisor Diploma,MSc,Board</t>
  </si>
  <si>
    <t>Academic year,</t>
  </si>
  <si>
    <t>2016-2017</t>
  </si>
  <si>
    <t>College of ----------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</si>
</sst>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8"/>
      <name val="Calibri"/>
      <family val="2"/>
    </font>
    <font>
      <sz val="20"/>
      <color indexed="9"/>
      <name val="Calibri"/>
      <family val="2"/>
    </font>
    <font>
      <b/>
      <sz val="9"/>
      <color indexed="10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4"/>
      <name val="Calibri"/>
      <family val="2"/>
    </font>
    <font>
      <b/>
      <sz val="24"/>
      <color indexed="8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name val="Calibri"/>
      <family val="2"/>
    </font>
    <font>
      <sz val="24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7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9"/>
      <color theme="1"/>
      <name val="Calibri"/>
      <family val="2"/>
    </font>
    <font>
      <sz val="20"/>
      <color theme="0"/>
      <name val="Calibri"/>
      <family val="2"/>
    </font>
    <font>
      <b/>
      <sz val="9"/>
      <color rgb="FFFF0000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24"/>
      <color theme="1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9" fillId="33" borderId="0" xfId="0" applyFont="1" applyFill="1" applyAlignment="1">
      <alignment/>
    </xf>
    <xf numFmtId="0" fontId="79" fillId="34" borderId="0" xfId="0" applyFont="1" applyFill="1" applyAlignment="1">
      <alignment horizontal="center"/>
    </xf>
    <xf numFmtId="0" fontId="79" fillId="35" borderId="0" xfId="0" applyFont="1" applyFill="1" applyAlignment="1">
      <alignment/>
    </xf>
    <xf numFmtId="0" fontId="79" fillId="35" borderId="0" xfId="0" applyFont="1" applyFill="1" applyAlignment="1">
      <alignment/>
    </xf>
    <xf numFmtId="0" fontId="79" fillId="35" borderId="0" xfId="0" applyFont="1" applyFill="1" applyAlignment="1">
      <alignment horizontal="center"/>
    </xf>
    <xf numFmtId="0" fontId="79" fillId="36" borderId="0" xfId="0" applyFont="1" applyFill="1" applyAlignment="1">
      <alignment horizontal="center"/>
    </xf>
    <xf numFmtId="0" fontId="78" fillId="37" borderId="0" xfId="0" applyFont="1" applyFill="1" applyAlignment="1">
      <alignment horizontal="center" vertical="center"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80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8" fillId="37" borderId="0" xfId="0" applyFont="1" applyFill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79" fillId="37" borderId="14" xfId="0" applyFont="1" applyFill="1" applyBorder="1" applyAlignment="1">
      <alignment horizontal="left"/>
    </xf>
    <xf numFmtId="0" fontId="79" fillId="37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9" fillId="37" borderId="10" xfId="0" applyFont="1" applyFill="1" applyBorder="1" applyAlignment="1">
      <alignment horizontal="left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distributed"/>
      <protection locked="0"/>
    </xf>
    <xf numFmtId="0" fontId="0" fillId="0" borderId="10" xfId="0" applyBorder="1" applyAlignment="1" applyProtection="1">
      <alignment horizontal="center" vertical="center" textRotation="91" wrapText="1"/>
      <protection locked="0"/>
    </xf>
    <xf numFmtId="0" fontId="0" fillId="0" borderId="0" xfId="0" applyAlignment="1">
      <alignment/>
    </xf>
    <xf numFmtId="0" fontId="79" fillId="0" borderId="10" xfId="0" applyFont="1" applyBorder="1" applyAlignment="1">
      <alignment horizontal="left"/>
    </xf>
    <xf numFmtId="0" fontId="79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distributed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0" fontId="79" fillId="39" borderId="15" xfId="0" applyFont="1" applyFill="1" applyBorder="1" applyAlignment="1">
      <alignment horizontal="center"/>
    </xf>
    <xf numFmtId="0" fontId="81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79" fillId="37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9" fillId="37" borderId="10" xfId="0" applyFont="1" applyFill="1" applyBorder="1" applyAlignment="1">
      <alignment horizontal="left" vertical="top" wrapText="1"/>
    </xf>
    <xf numFmtId="14" fontId="81" fillId="0" borderId="10" xfId="0" applyNumberFormat="1" applyFont="1" applyBorder="1" applyAlignment="1" applyProtection="1">
      <alignment horizontal="left" vertical="top" wrapText="1"/>
      <protection locked="0"/>
    </xf>
    <xf numFmtId="14" fontId="81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81" fillId="0" borderId="10" xfId="0" applyFont="1" applyBorder="1" applyAlignment="1" applyProtection="1">
      <alignment horizontal="left" vertical="top" wrapText="1" readingOrder="1"/>
      <protection locked="0"/>
    </xf>
    <xf numFmtId="0" fontId="8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9" fillId="39" borderId="15" xfId="0" applyFont="1" applyFill="1" applyBorder="1" applyAlignment="1">
      <alignment horizontal="left"/>
    </xf>
    <xf numFmtId="0" fontId="79" fillId="39" borderId="10" xfId="0" applyFont="1" applyFill="1" applyBorder="1" applyAlignment="1">
      <alignment horizontal="left"/>
    </xf>
    <xf numFmtId="0" fontId="82" fillId="39" borderId="0" xfId="0" applyFont="1" applyFill="1" applyBorder="1" applyAlignment="1">
      <alignment horizontal="center" vertical="top"/>
    </xf>
    <xf numFmtId="0" fontId="82" fillId="39" borderId="0" xfId="0" applyFont="1" applyFill="1" applyBorder="1" applyAlignment="1">
      <alignment horizontal="left"/>
    </xf>
    <xf numFmtId="0" fontId="83" fillId="0" borderId="0" xfId="0" applyFont="1" applyAlignment="1">
      <alignment horizontal="center" vertical="top"/>
    </xf>
    <xf numFmtId="0" fontId="83" fillId="0" borderId="0" xfId="0" applyFont="1" applyBorder="1" applyAlignment="1">
      <alignment horizontal="center" vertical="top"/>
    </xf>
    <xf numFmtId="0" fontId="84" fillId="37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top" wrapText="1"/>
    </xf>
    <xf numFmtId="0" fontId="86" fillId="0" borderId="0" xfId="0" applyFont="1" applyFill="1" applyAlignment="1">
      <alignment horizontal="center" vertical="center"/>
    </xf>
    <xf numFmtId="0" fontId="84" fillId="37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 applyProtection="1">
      <alignment horizontal="center" vertical="center" wrapText="1" readingOrder="1"/>
      <protection locked="0"/>
    </xf>
    <xf numFmtId="0" fontId="87" fillId="39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9" fillId="37" borderId="14" xfId="0" applyFont="1" applyFill="1" applyBorder="1" applyAlignment="1">
      <alignment horizontal="left"/>
    </xf>
    <xf numFmtId="0" fontId="0" fillId="0" borderId="0" xfId="0" applyAlignment="1">
      <alignment/>
    </xf>
    <xf numFmtId="0" fontId="79" fillId="0" borderId="10" xfId="0" applyFont="1" applyBorder="1" applyAlignment="1" applyProtection="1">
      <alignment horizontal="left" vertical="top"/>
      <protection locked="0"/>
    </xf>
    <xf numFmtId="0" fontId="79" fillId="37" borderId="10" xfId="0" applyFont="1" applyFill="1" applyBorder="1" applyAlignment="1">
      <alignment horizontal="left" vertical="top"/>
    </xf>
    <xf numFmtId="0" fontId="79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79" fillId="37" borderId="10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88" fillId="0" borderId="0" xfId="0" applyFont="1" applyBorder="1" applyAlignment="1">
      <alignment horizontal="left"/>
    </xf>
    <xf numFmtId="0" fontId="79" fillId="39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4" fontId="79" fillId="39" borderId="10" xfId="0" applyNumberFormat="1" applyFont="1" applyFill="1" applyBorder="1" applyAlignment="1">
      <alignment horizontal="left" vertical="top"/>
    </xf>
    <xf numFmtId="0" fontId="79" fillId="39" borderId="10" xfId="0" applyFont="1" applyFill="1" applyBorder="1" applyAlignment="1">
      <alignment horizontal="left" vertical="top"/>
    </xf>
    <xf numFmtId="14" fontId="81" fillId="0" borderId="10" xfId="0" applyNumberFormat="1" applyFont="1" applyBorder="1" applyAlignment="1" applyProtection="1">
      <alignment horizontal="left" vertical="top"/>
      <protection locked="0"/>
    </xf>
    <xf numFmtId="0" fontId="89" fillId="37" borderId="0" xfId="0" applyFont="1" applyFill="1" applyBorder="1" applyAlignment="1">
      <alignment horizontal="center" vertical="top"/>
    </xf>
    <xf numFmtId="0" fontId="89" fillId="37" borderId="0" xfId="0" applyFont="1" applyFill="1" applyBorder="1" applyAlignment="1">
      <alignment horizontal="center" vertical="top" wrapText="1"/>
    </xf>
    <xf numFmtId="0" fontId="79" fillId="39" borderId="10" xfId="0" applyFont="1" applyFill="1" applyBorder="1" applyAlignment="1">
      <alignment horizontal="center" vertical="top" wrapText="1"/>
    </xf>
    <xf numFmtId="0" fontId="81" fillId="0" borderId="10" xfId="0" applyFont="1" applyBorder="1" applyAlignment="1" applyProtection="1">
      <alignment horizontal="center" vertical="top" wrapText="1"/>
      <protection locked="0"/>
    </xf>
    <xf numFmtId="0" fontId="82" fillId="37" borderId="0" xfId="0" applyFont="1" applyFill="1" applyBorder="1" applyAlignment="1">
      <alignment horizontal="center" vertical="top" wrapText="1"/>
    </xf>
    <xf numFmtId="0" fontId="18" fillId="37" borderId="16" xfId="0" applyFont="1" applyFill="1" applyBorder="1" applyAlignment="1">
      <alignment horizontal="center" vertical="center"/>
    </xf>
    <xf numFmtId="0" fontId="90" fillId="37" borderId="0" xfId="0" applyFont="1" applyFill="1" applyBorder="1" applyAlignment="1">
      <alignment horizontal="left" wrapText="1"/>
    </xf>
    <xf numFmtId="0" fontId="79" fillId="0" borderId="10" xfId="0" applyFont="1" applyBorder="1" applyAlignment="1" applyProtection="1">
      <alignment horizontal="center" vertical="center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0" fontId="20" fillId="37" borderId="10" xfId="0" applyFont="1" applyFill="1" applyBorder="1" applyAlignment="1">
      <alignment horizontal="left"/>
    </xf>
    <xf numFmtId="0" fontId="91" fillId="37" borderId="0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left" vertical="top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left" wrapText="1"/>
    </xf>
    <xf numFmtId="0" fontId="92" fillId="0" borderId="0" xfId="0" applyFont="1" applyAlignment="1">
      <alignment/>
    </xf>
    <xf numFmtId="0" fontId="92" fillId="37" borderId="0" xfId="0" applyFont="1" applyFill="1" applyAlignment="1">
      <alignment horizontal="left" vertical="top"/>
    </xf>
    <xf numFmtId="0" fontId="92" fillId="37" borderId="0" xfId="0" applyFont="1" applyFill="1" applyAlignment="1">
      <alignment horizontal="left"/>
    </xf>
    <xf numFmtId="0" fontId="92" fillId="37" borderId="0" xfId="0" applyFont="1" applyFill="1" applyAlignment="1">
      <alignment horizontal="left" wrapText="1"/>
    </xf>
    <xf numFmtId="0" fontId="93" fillId="37" borderId="0" xfId="0" applyFont="1" applyFill="1" applyAlignment="1">
      <alignment vertical="center" wrapText="1"/>
    </xf>
    <xf numFmtId="0" fontId="79" fillId="37" borderId="10" xfId="0" applyFont="1" applyFill="1" applyBorder="1" applyAlignment="1">
      <alignment horizontal="center" vertical="top" wrapText="1"/>
    </xf>
    <xf numFmtId="0" fontId="94" fillId="0" borderId="0" xfId="0" applyFont="1" applyAlignment="1">
      <alignment/>
    </xf>
    <xf numFmtId="0" fontId="79" fillId="0" borderId="10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14" fontId="80" fillId="0" borderId="10" xfId="0" applyNumberFormat="1" applyFont="1" applyBorder="1" applyAlignment="1" applyProtection="1">
      <alignment horizontal="left" vertical="top"/>
      <protection locked="0"/>
    </xf>
    <xf numFmtId="0" fontId="80" fillId="0" borderId="10" xfId="0" applyFont="1" applyBorder="1" applyAlignment="1" applyProtection="1">
      <alignment horizontal="left" vertical="top"/>
      <protection locked="0"/>
    </xf>
    <xf numFmtId="0" fontId="80" fillId="0" borderId="10" xfId="0" applyFont="1" applyBorder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 applyProtection="1">
      <alignment horizontal="left"/>
      <protection locked="0"/>
    </xf>
    <xf numFmtId="0" fontId="80" fillId="37" borderId="10" xfId="0" applyFont="1" applyFill="1" applyBorder="1" applyAlignment="1">
      <alignment horizontal="center" vertical="center" wrapText="1"/>
    </xf>
    <xf numFmtId="0" fontId="81" fillId="37" borderId="0" xfId="0" applyFont="1" applyFill="1" applyAlignment="1">
      <alignment horizontal="left" vertical="top" wrapText="1"/>
    </xf>
    <xf numFmtId="0" fontId="79" fillId="0" borderId="10" xfId="0" applyFont="1" applyBorder="1" applyAlignment="1" applyProtection="1">
      <alignment horizontal="center" vertical="top"/>
      <protection locked="0"/>
    </xf>
    <xf numFmtId="0" fontId="86" fillId="0" borderId="0" xfId="0" applyFont="1" applyAlignment="1">
      <alignment horizontal="left" vertical="top" wrapText="1"/>
    </xf>
    <xf numFmtId="0" fontId="95" fillId="0" borderId="0" xfId="0" applyFont="1" applyAlignment="1">
      <alignment horizontal="left" vertical="top" wrapText="1"/>
    </xf>
    <xf numFmtId="14" fontId="79" fillId="0" borderId="10" xfId="0" applyNumberFormat="1" applyFont="1" applyBorder="1" applyAlignment="1" applyProtection="1">
      <alignment horizontal="left" vertical="top" wrapText="1"/>
      <protection locked="0"/>
    </xf>
    <xf numFmtId="0" fontId="79" fillId="0" borderId="10" xfId="0" applyFont="1" applyBorder="1" applyAlignment="1">
      <alignment horizontal="left" vertical="top" wrapText="1"/>
    </xf>
    <xf numFmtId="0" fontId="79" fillId="0" borderId="16" xfId="0" applyFont="1" applyBorder="1" applyAlignment="1">
      <alignment horizontal="left" vertical="top"/>
    </xf>
    <xf numFmtId="0" fontId="26" fillId="37" borderId="10" xfId="0" applyFont="1" applyFill="1" applyBorder="1" applyAlignment="1">
      <alignment horizontal="center" vertical="top"/>
    </xf>
    <xf numFmtId="0" fontId="20" fillId="37" borderId="17" xfId="0" applyFont="1" applyFill="1" applyBorder="1" applyAlignment="1">
      <alignment vertical="top"/>
    </xf>
    <xf numFmtId="0" fontId="27" fillId="37" borderId="0" xfId="0" applyFont="1" applyFill="1" applyBorder="1" applyAlignment="1">
      <alignment horizontal="center" vertical="top"/>
    </xf>
    <xf numFmtId="0" fontId="96" fillId="0" borderId="0" xfId="0" applyFont="1" applyAlignment="1">
      <alignment horizontal="left" vertical="top" wrapText="1"/>
    </xf>
    <xf numFmtId="0" fontId="97" fillId="0" borderId="0" xfId="0" applyFont="1" applyAlignment="1">
      <alignment horizontal="left" vertical="top" wrapText="1"/>
    </xf>
    <xf numFmtId="0" fontId="79" fillId="37" borderId="14" xfId="0" applyFont="1" applyFill="1" applyBorder="1" applyAlignment="1">
      <alignment horizontal="left" vertical="top" wrapText="1"/>
    </xf>
    <xf numFmtId="0" fontId="79" fillId="37" borderId="14" xfId="0" applyFont="1" applyFill="1" applyBorder="1" applyAlignment="1">
      <alignment horizontal="left" vertical="top"/>
    </xf>
    <xf numFmtId="0" fontId="84" fillId="37" borderId="10" xfId="0" applyFont="1" applyFill="1" applyBorder="1" applyAlignment="1">
      <alignment horizontal="center" vertical="top" wrapText="1"/>
    </xf>
    <xf numFmtId="0" fontId="79" fillId="37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88" fillId="0" borderId="0" xfId="0" applyFont="1" applyAlignment="1">
      <alignment vertical="top"/>
    </xf>
    <xf numFmtId="0" fontId="84" fillId="0" borderId="10" xfId="0" applyFont="1" applyBorder="1" applyAlignment="1" applyProtection="1">
      <alignment horizontal="left"/>
      <protection locked="0"/>
    </xf>
    <xf numFmtId="0" fontId="84" fillId="0" borderId="10" xfId="0" applyFont="1" applyBorder="1" applyAlignment="1">
      <alignment horizontal="left"/>
    </xf>
    <xf numFmtId="0" fontId="84" fillId="0" borderId="10" xfId="0" applyFont="1" applyBorder="1" applyAlignment="1" applyProtection="1">
      <alignment/>
      <protection locked="0"/>
    </xf>
    <xf numFmtId="16" fontId="84" fillId="0" borderId="10" xfId="0" applyNumberFormat="1" applyFont="1" applyBorder="1" applyAlignment="1" applyProtection="1">
      <alignment/>
      <protection locked="0"/>
    </xf>
    <xf numFmtId="0" fontId="84" fillId="0" borderId="10" xfId="0" applyFont="1" applyBorder="1" applyAlignment="1" applyProtection="1">
      <alignment/>
      <protection locked="0"/>
    </xf>
    <xf numFmtId="0" fontId="84" fillId="0" borderId="10" xfId="0" applyFont="1" applyBorder="1" applyAlignment="1" applyProtection="1">
      <alignment wrapText="1"/>
      <protection locked="0"/>
    </xf>
    <xf numFmtId="0" fontId="20" fillId="37" borderId="13" xfId="0" applyFont="1" applyFill="1" applyBorder="1" applyAlignment="1">
      <alignment horizontal="left"/>
    </xf>
    <xf numFmtId="14" fontId="84" fillId="0" borderId="10" xfId="0" applyNumberFormat="1" applyFont="1" applyBorder="1" applyAlignment="1" applyProtection="1">
      <alignment horizontal="left" vertical="top"/>
      <protection locked="0"/>
    </xf>
    <xf numFmtId="0" fontId="84" fillId="0" borderId="10" xfId="0" applyFont="1" applyBorder="1" applyAlignment="1" applyProtection="1">
      <alignment horizontal="left" vertical="top"/>
      <protection locked="0"/>
    </xf>
    <xf numFmtId="0" fontId="84" fillId="37" borderId="10" xfId="0" applyFont="1" applyFill="1" applyBorder="1" applyAlignment="1">
      <alignment horizontal="left" vertical="top"/>
    </xf>
    <xf numFmtId="0" fontId="84" fillId="0" borderId="10" xfId="0" applyFont="1" applyBorder="1" applyAlignment="1">
      <alignment horizontal="left" vertical="top"/>
    </xf>
    <xf numFmtId="0" fontId="84" fillId="0" borderId="10" xfId="0" applyFont="1" applyBorder="1" applyAlignment="1">
      <alignment/>
    </xf>
    <xf numFmtId="0" fontId="86" fillId="0" borderId="0" xfId="0" applyFont="1" applyAlignment="1">
      <alignment horizontal="left" vertical="top"/>
    </xf>
    <xf numFmtId="0" fontId="86" fillId="0" borderId="0" xfId="0" applyFont="1" applyAlignment="1">
      <alignment/>
    </xf>
    <xf numFmtId="0" fontId="84" fillId="39" borderId="10" xfId="0" applyFont="1" applyFill="1" applyBorder="1" applyAlignment="1">
      <alignment/>
    </xf>
    <xf numFmtId="0" fontId="79" fillId="39" borderId="14" xfId="0" applyFont="1" applyFill="1" applyBorder="1" applyAlignment="1">
      <alignment horizontal="left"/>
    </xf>
    <xf numFmtId="0" fontId="79" fillId="39" borderId="14" xfId="0" applyFont="1" applyFill="1" applyBorder="1" applyAlignment="1">
      <alignment horizontal="left" vertical="top" readingOrder="1"/>
    </xf>
    <xf numFmtId="0" fontId="79" fillId="39" borderId="17" xfId="0" applyFont="1" applyFill="1" applyBorder="1" applyAlignment="1">
      <alignment horizontal="left" vertical="top" readingOrder="1"/>
    </xf>
    <xf numFmtId="0" fontId="0" fillId="0" borderId="0" xfId="0" applyAlignment="1">
      <alignment horizontal="left" vertical="top" readingOrder="1"/>
    </xf>
    <xf numFmtId="0" fontId="82" fillId="37" borderId="15" xfId="0" applyFont="1" applyFill="1" applyBorder="1" applyAlignment="1">
      <alignment horizontal="center" vertical="distributed"/>
    </xf>
    <xf numFmtId="0" fontId="82" fillId="37" borderId="18" xfId="0" applyFont="1" applyFill="1" applyBorder="1" applyAlignment="1">
      <alignment horizontal="center" vertical="distributed"/>
    </xf>
    <xf numFmtId="0" fontId="82" fillId="37" borderId="16" xfId="0" applyFont="1" applyFill="1" applyBorder="1" applyAlignment="1">
      <alignment horizontal="center" vertical="distributed"/>
    </xf>
    <xf numFmtId="0" fontId="81" fillId="37" borderId="0" xfId="0" applyFont="1" applyFill="1" applyAlignment="1">
      <alignment horizontal="left" vertical="top"/>
    </xf>
    <xf numFmtId="0" fontId="92" fillId="39" borderId="10" xfId="0" applyFont="1" applyFill="1" applyBorder="1" applyAlignment="1">
      <alignment horizontal="center" vertical="top"/>
    </xf>
    <xf numFmtId="0" fontId="92" fillId="39" borderId="10" xfId="0" applyFont="1" applyFill="1" applyBorder="1" applyAlignment="1">
      <alignment horizontal="center"/>
    </xf>
    <xf numFmtId="0" fontId="81" fillId="39" borderId="10" xfId="0" applyFont="1" applyFill="1" applyBorder="1" applyAlignment="1">
      <alignment horizontal="left" vertical="top"/>
    </xf>
    <xf numFmtId="0" fontId="81" fillId="39" borderId="10" xfId="0" applyFont="1" applyFill="1" applyBorder="1" applyAlignment="1">
      <alignment horizontal="left" vertical="top" wrapText="1"/>
    </xf>
    <xf numFmtId="0" fontId="92" fillId="39" borderId="10" xfId="0" applyFont="1" applyFill="1" applyBorder="1" applyAlignment="1">
      <alignment horizontal="center" wrapText="1"/>
    </xf>
    <xf numFmtId="0" fontId="84" fillId="37" borderId="10" xfId="0" applyFont="1" applyFill="1" applyBorder="1" applyAlignment="1">
      <alignment horizontal="left" vertical="top" wrapText="1"/>
    </xf>
    <xf numFmtId="0" fontId="89" fillId="37" borderId="19" xfId="0" applyFont="1" applyFill="1" applyBorder="1" applyAlignment="1">
      <alignment vertical="top" wrapText="1"/>
    </xf>
    <xf numFmtId="0" fontId="89" fillId="37" borderId="0" xfId="0" applyFont="1" applyFill="1" applyBorder="1" applyAlignment="1">
      <alignment vertical="top" wrapText="1"/>
    </xf>
    <xf numFmtId="0" fontId="89" fillId="37" borderId="20" xfId="0" applyFont="1" applyFill="1" applyBorder="1" applyAlignment="1">
      <alignment vertical="top" wrapText="1"/>
    </xf>
    <xf numFmtId="0" fontId="84" fillId="0" borderId="10" xfId="0" applyFont="1" applyBorder="1" applyAlignment="1" applyProtection="1">
      <alignment horizontal="left" vertical="top" wrapText="1"/>
      <protection locked="0"/>
    </xf>
    <xf numFmtId="0" fontId="84" fillId="0" borderId="10" xfId="0" applyFont="1" applyBorder="1" applyAlignment="1">
      <alignment horizontal="left" vertical="top" wrapText="1"/>
    </xf>
    <xf numFmtId="0" fontId="84" fillId="37" borderId="14" xfId="0" applyFont="1" applyFill="1" applyBorder="1" applyAlignment="1">
      <alignment horizontal="left" vertical="top" wrapText="1"/>
    </xf>
    <xf numFmtId="0" fontId="84" fillId="0" borderId="14" xfId="0" applyFont="1" applyBorder="1" applyAlignment="1" applyProtection="1">
      <alignment horizontal="left" vertical="top" wrapText="1"/>
      <protection locked="0"/>
    </xf>
    <xf numFmtId="0" fontId="88" fillId="0" borderId="0" xfId="0" applyFont="1" applyAlignment="1">
      <alignment wrapText="1"/>
    </xf>
    <xf numFmtId="0" fontId="98" fillId="37" borderId="10" xfId="0" applyFont="1" applyFill="1" applyBorder="1" applyAlignment="1">
      <alignment horizontal="center" vertical="center" wrapText="1"/>
    </xf>
    <xf numFmtId="0" fontId="76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9" fillId="37" borderId="0" xfId="0" applyFont="1" applyFill="1" applyAlignment="1">
      <alignment horizontal="center" vertical="top" wrapText="1"/>
    </xf>
    <xf numFmtId="0" fontId="98" fillId="37" borderId="10" xfId="0" applyFont="1" applyFill="1" applyBorder="1" applyAlignment="1">
      <alignment horizontal="center" vertical="top" wrapText="1"/>
    </xf>
    <xf numFmtId="0" fontId="79" fillId="0" borderId="10" xfId="0" applyFont="1" applyBorder="1" applyAlignment="1" applyProtection="1">
      <alignment horizontal="center" vertical="top" wrapText="1"/>
      <protection locked="0"/>
    </xf>
    <xf numFmtId="0" fontId="65" fillId="37" borderId="0" xfId="0" applyFont="1" applyFill="1" applyBorder="1" applyAlignment="1">
      <alignment horizontal="center" vertical="top" wrapText="1"/>
    </xf>
    <xf numFmtId="0" fontId="99" fillId="37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7" borderId="0" xfId="0" applyFill="1" applyAlignment="1">
      <alignment horizontal="left" vertical="center" wrapText="1"/>
    </xf>
    <xf numFmtId="0" fontId="79" fillId="37" borderId="14" xfId="0" applyFont="1" applyFill="1" applyBorder="1" applyAlignment="1">
      <alignment vertical="top"/>
    </xf>
    <xf numFmtId="0" fontId="79" fillId="0" borderId="10" xfId="0" applyFont="1" applyBorder="1" applyAlignment="1" applyProtection="1">
      <alignment horizontal="left" vertical="top" wrapText="1"/>
      <protection locked="0"/>
    </xf>
    <xf numFmtId="0" fontId="89" fillId="37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14" fontId="79" fillId="0" borderId="0" xfId="0" applyNumberFormat="1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0" fillId="37" borderId="0" xfId="0" applyFill="1" applyAlignment="1">
      <alignment horizontal="left" vertical="top" wrapText="1"/>
    </xf>
    <xf numFmtId="0" fontId="89" fillId="37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2" fillId="37" borderId="10" xfId="0" applyFont="1" applyFill="1" applyBorder="1" applyAlignment="1">
      <alignment horizontal="left" vertical="center" wrapText="1"/>
    </xf>
    <xf numFmtId="0" fontId="82" fillId="37" borderId="0" xfId="0" applyFont="1" applyFill="1" applyBorder="1" applyAlignment="1">
      <alignment horizontal="left" vertical="center" wrapText="1"/>
    </xf>
    <xf numFmtId="0" fontId="86" fillId="0" borderId="0" xfId="0" applyFont="1" applyFill="1" applyAlignment="1">
      <alignment horizontal="left" vertical="top" wrapText="1"/>
    </xf>
    <xf numFmtId="14" fontId="84" fillId="0" borderId="0" xfId="0" applyNumberFormat="1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6" fillId="37" borderId="0" xfId="0" applyFont="1" applyFill="1" applyAlignment="1">
      <alignment horizontal="left" vertical="top" wrapText="1"/>
    </xf>
    <xf numFmtId="0" fontId="86" fillId="0" borderId="0" xfId="0" applyFont="1" applyAlignment="1">
      <alignment horizontal="left" wrapText="1"/>
    </xf>
    <xf numFmtId="0" fontId="9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4" fillId="0" borderId="16" xfId="0" applyFont="1" applyBorder="1" applyAlignment="1" applyProtection="1">
      <alignment horizontal="left" vertical="top"/>
      <protection locked="0"/>
    </xf>
    <xf numFmtId="0" fontId="78" fillId="39" borderId="10" xfId="0" applyFont="1" applyFill="1" applyBorder="1" applyAlignment="1">
      <alignment horizontal="left" vertical="top"/>
    </xf>
    <xf numFmtId="0" fontId="89" fillId="39" borderId="0" xfId="0" applyFont="1" applyFill="1" applyBorder="1" applyAlignment="1">
      <alignment horizontal="left" vertical="top" wrapText="1"/>
    </xf>
    <xf numFmtId="0" fontId="90" fillId="39" borderId="10" xfId="0" applyFont="1" applyFill="1" applyBorder="1" applyAlignment="1">
      <alignment horizontal="left" vertical="top"/>
    </xf>
    <xf numFmtId="0" fontId="90" fillId="39" borderId="10" xfId="0" applyFont="1" applyFill="1" applyBorder="1" applyAlignment="1">
      <alignment horizontal="left" vertical="top" wrapText="1"/>
    </xf>
    <xf numFmtId="0" fontId="26" fillId="37" borderId="16" xfId="0" applyFont="1" applyFill="1" applyBorder="1" applyAlignment="1">
      <alignment horizontal="left" vertical="top"/>
    </xf>
    <xf numFmtId="0" fontId="65" fillId="39" borderId="0" xfId="0" applyFont="1" applyFill="1" applyBorder="1" applyAlignment="1">
      <alignment horizontal="left" vertical="top" wrapText="1"/>
    </xf>
    <xf numFmtId="0" fontId="99" fillId="39" borderId="0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 wrapText="1"/>
    </xf>
    <xf numFmtId="0" fontId="79" fillId="0" borderId="10" xfId="0" applyFont="1" applyBorder="1" applyAlignment="1">
      <alignment horizontal="center"/>
    </xf>
    <xf numFmtId="0" fontId="0" fillId="38" borderId="0" xfId="0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9" fillId="37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distributed"/>
      <protection locked="0"/>
    </xf>
    <xf numFmtId="0" fontId="79" fillId="37" borderId="24" xfId="0" applyFont="1" applyFill="1" applyBorder="1" applyAlignment="1">
      <alignment/>
    </xf>
    <xf numFmtId="0" fontId="79" fillId="37" borderId="14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vertical="distributed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5" fillId="39" borderId="0" xfId="0" applyFont="1" applyFill="1" applyBorder="1" applyAlignment="1">
      <alignment horizontal="center" vertical="distributed"/>
    </xf>
    <xf numFmtId="0" fontId="65" fillId="39" borderId="0" xfId="0" applyFont="1" applyFill="1" applyBorder="1" applyAlignment="1">
      <alignment horizontal="center" vertical="center" textRotation="91" wrapText="1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100" fillId="39" borderId="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right" vertical="distributed"/>
      <protection locked="0"/>
    </xf>
    <xf numFmtId="0" fontId="0" fillId="0" borderId="15" xfId="0" applyBorder="1" applyAlignment="1" applyProtection="1">
      <alignment horizontal="right" vertical="distributed"/>
      <protection locked="0"/>
    </xf>
    <xf numFmtId="0" fontId="0" fillId="0" borderId="16" xfId="0" applyBorder="1" applyAlignment="1" applyProtection="1">
      <alignment horizontal="right" vertical="distributed"/>
      <protection locked="0"/>
    </xf>
    <xf numFmtId="0" fontId="0" fillId="0" borderId="0" xfId="0" applyAlignment="1">
      <alignment horizontal="right"/>
    </xf>
    <xf numFmtId="0" fontId="79" fillId="37" borderId="17" xfId="0" applyFont="1" applyFill="1" applyBorder="1" applyAlignment="1">
      <alignment/>
    </xf>
    <xf numFmtId="0" fontId="79" fillId="17" borderId="0" xfId="0" applyFont="1" applyFill="1" applyAlignment="1">
      <alignment horizontal="center"/>
    </xf>
    <xf numFmtId="0" fontId="79" fillId="17" borderId="0" xfId="0" applyFont="1" applyFill="1" applyAlignment="1">
      <alignment horizontal="center" vertical="center"/>
    </xf>
    <xf numFmtId="0" fontId="100" fillId="0" borderId="12" xfId="0" applyFont="1" applyBorder="1" applyAlignment="1">
      <alignment horizontal="center" vertical="center" wrapText="1"/>
    </xf>
    <xf numFmtId="0" fontId="83" fillId="39" borderId="0" xfId="0" applyFont="1" applyFill="1" applyBorder="1" applyAlignment="1">
      <alignment vertical="top" wrapText="1"/>
    </xf>
    <xf numFmtId="14" fontId="79" fillId="0" borderId="10" xfId="0" applyNumberFormat="1" applyFont="1" applyBorder="1" applyAlignment="1" applyProtection="1">
      <alignment horizontal="left" vertical="top"/>
      <protection locked="0"/>
    </xf>
    <xf numFmtId="0" fontId="79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left" vertical="distributed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distributed"/>
      <protection locked="0"/>
    </xf>
    <xf numFmtId="0" fontId="0" fillId="0" borderId="16" xfId="0" applyBorder="1" applyAlignment="1" applyProtection="1">
      <alignment horizontal="left" vertical="distributed"/>
      <protection locked="0"/>
    </xf>
    <xf numFmtId="0" fontId="79" fillId="0" borderId="10" xfId="0" applyFont="1" applyBorder="1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79" fillId="37" borderId="14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/>
    </xf>
    <xf numFmtId="0" fontId="89" fillId="37" borderId="0" xfId="0" applyFont="1" applyFill="1" applyBorder="1" applyAlignment="1">
      <alignment horizontal="center" vertical="center"/>
    </xf>
    <xf numFmtId="0" fontId="80" fillId="37" borderId="10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 applyProtection="1">
      <alignment horizontal="center" vertical="top" wrapText="1" readingOrder="1"/>
      <protection locked="0"/>
    </xf>
    <xf numFmtId="0" fontId="93" fillId="37" borderId="10" xfId="0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 wrapText="1"/>
    </xf>
    <xf numFmtId="0" fontId="89" fillId="37" borderId="0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distributed"/>
    </xf>
    <xf numFmtId="0" fontId="18" fillId="37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89" fillId="37" borderId="12" xfId="0" applyFont="1" applyFill="1" applyBorder="1" applyAlignment="1">
      <alignment horizontal="center" vertical="center"/>
    </xf>
    <xf numFmtId="0" fontId="89" fillId="37" borderId="0" xfId="0" applyFont="1" applyFill="1" applyBorder="1" applyAlignment="1">
      <alignment horizontal="center" vertical="center"/>
    </xf>
    <xf numFmtId="0" fontId="79" fillId="37" borderId="14" xfId="0" applyFont="1" applyFill="1" applyBorder="1" applyAlignment="1">
      <alignment horizontal="center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4" fillId="37" borderId="14" xfId="0" applyFont="1" applyFill="1" applyBorder="1" applyAlignment="1">
      <alignment horizontal="center" vertical="center"/>
    </xf>
    <xf numFmtId="0" fontId="84" fillId="37" borderId="14" xfId="0" applyFont="1" applyFill="1" applyBorder="1" applyAlignment="1">
      <alignment horizontal="center" vertical="center" wrapText="1"/>
    </xf>
    <xf numFmtId="0" fontId="101" fillId="39" borderId="0" xfId="0" applyFont="1" applyFill="1" applyBorder="1" applyAlignment="1">
      <alignment vertical="center"/>
    </xf>
    <xf numFmtId="0" fontId="89" fillId="39" borderId="12" xfId="0" applyFont="1" applyFill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93" fillId="0" borderId="0" xfId="0" applyFont="1" applyBorder="1" applyAlignment="1">
      <alignment horizontal="left"/>
    </xf>
    <xf numFmtId="0" fontId="79" fillId="4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/>
    </xf>
    <xf numFmtId="0" fontId="76" fillId="37" borderId="10" xfId="0" applyFont="1" applyFill="1" applyBorder="1" applyAlignment="1">
      <alignment/>
    </xf>
    <xf numFmtId="0" fontId="79" fillId="0" borderId="10" xfId="0" applyFont="1" applyBorder="1" applyAlignment="1">
      <alignment horizontal="center"/>
    </xf>
    <xf numFmtId="0" fontId="79" fillId="40" borderId="10" xfId="0" applyFont="1" applyFill="1" applyBorder="1" applyAlignment="1">
      <alignment horizontal="center" vertical="center"/>
    </xf>
    <xf numFmtId="0" fontId="76" fillId="37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10" xfId="0" applyFont="1" applyFill="1" applyBorder="1" applyAlignment="1">
      <alignment horizontal="center"/>
    </xf>
    <xf numFmtId="0" fontId="8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left"/>
    </xf>
    <xf numFmtId="0" fontId="76" fillId="0" borderId="0" xfId="0" applyFont="1" applyFill="1" applyBorder="1" applyAlignment="1">
      <alignment horizontal="center"/>
    </xf>
    <xf numFmtId="0" fontId="79" fillId="37" borderId="14" xfId="0" applyFont="1" applyFill="1" applyBorder="1" applyAlignment="1">
      <alignment horizontal="center" vertical="center"/>
    </xf>
    <xf numFmtId="0" fontId="79" fillId="37" borderId="14" xfId="0" applyFont="1" applyFill="1" applyBorder="1" applyAlignment="1">
      <alignment horizontal="left"/>
    </xf>
    <xf numFmtId="0" fontId="79" fillId="37" borderId="14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79" fillId="37" borderId="14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/>
    </xf>
    <xf numFmtId="0" fontId="79" fillId="37" borderId="14" xfId="0" applyFont="1" applyFill="1" applyBorder="1" applyAlignment="1">
      <alignment horizontal="center" vertical="center" wrapText="1"/>
    </xf>
    <xf numFmtId="0" fontId="80" fillId="37" borderId="10" xfId="0" applyFont="1" applyFill="1" applyBorder="1" applyAlignment="1">
      <alignment horizontal="center" vertical="center"/>
    </xf>
    <xf numFmtId="0" fontId="79" fillId="0" borderId="10" xfId="0" applyFont="1" applyBorder="1" applyAlignment="1" applyProtection="1">
      <alignment horizontal="left" vertical="top" wrapText="1"/>
      <protection locked="0"/>
    </xf>
    <xf numFmtId="0" fontId="79" fillId="37" borderId="10" xfId="0" applyFont="1" applyFill="1" applyBorder="1" applyAlignment="1">
      <alignment horizontal="left" vertical="top" wrapText="1"/>
    </xf>
    <xf numFmtId="0" fontId="88" fillId="0" borderId="12" xfId="0" applyFont="1" applyBorder="1" applyAlignment="1" applyProtection="1">
      <alignment horizontal="center" vertical="center" wrapText="1"/>
      <protection/>
    </xf>
    <xf numFmtId="0" fontId="88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2" fillId="37" borderId="0" xfId="0" applyFont="1" applyFill="1" applyAlignment="1">
      <alignment horizontal="center" vertical="center"/>
    </xf>
    <xf numFmtId="0" fontId="78" fillId="37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6" fillId="37" borderId="11" xfId="0" applyFont="1" applyFill="1" applyBorder="1" applyAlignment="1" applyProtection="1">
      <alignment horizontal="center" vertical="distributed"/>
      <protection/>
    </xf>
    <xf numFmtId="0" fontId="76" fillId="37" borderId="13" xfId="0" applyFont="1" applyFill="1" applyBorder="1" applyAlignment="1" applyProtection="1">
      <alignment horizontal="center" vertical="distributed"/>
      <protection/>
    </xf>
    <xf numFmtId="0" fontId="103" fillId="0" borderId="17" xfId="0" applyFont="1" applyBorder="1" applyAlignment="1" applyProtection="1">
      <alignment horizontal="center" vertical="center"/>
      <protection locked="0"/>
    </xf>
    <xf numFmtId="0" fontId="104" fillId="0" borderId="17" xfId="0" applyFont="1" applyBorder="1" applyAlignment="1" applyProtection="1">
      <alignment/>
      <protection locked="0"/>
    </xf>
    <xf numFmtId="0" fontId="104" fillId="0" borderId="17" xfId="0" applyFont="1" applyBorder="1" applyAlignment="1" applyProtection="1">
      <alignment horizontal="center" vertical="center"/>
      <protection locked="0"/>
    </xf>
    <xf numFmtId="0" fontId="76" fillId="37" borderId="14" xfId="0" applyFont="1" applyFill="1" applyBorder="1" applyAlignment="1" applyProtection="1">
      <alignment horizontal="center" vertical="distributed"/>
      <protection/>
    </xf>
    <xf numFmtId="0" fontId="0" fillId="37" borderId="14" xfId="0" applyFont="1" applyFill="1" applyBorder="1" applyAlignment="1" applyProtection="1">
      <alignment horizontal="center" vertical="distributed"/>
      <protection/>
    </xf>
    <xf numFmtId="0" fontId="7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76" fillId="37" borderId="11" xfId="0" applyFont="1" applyFill="1" applyBorder="1" applyAlignment="1" applyProtection="1">
      <alignment horizontal="center" vertical="center"/>
      <protection/>
    </xf>
    <xf numFmtId="0" fontId="76" fillId="37" borderId="13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>
      <alignment horizontal="center" wrapText="1"/>
    </xf>
    <xf numFmtId="0" fontId="0" fillId="37" borderId="15" xfId="0" applyFill="1" applyBorder="1" applyAlignment="1">
      <alignment horizontal="center" vertical="distributed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37" borderId="10" xfId="0" applyFill="1" applyBorder="1" applyAlignment="1">
      <alignment horizontal="center" vertical="distributed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distributed"/>
      <protection locked="0"/>
    </xf>
    <xf numFmtId="0" fontId="0" fillId="0" borderId="14" xfId="0" applyBorder="1" applyAlignment="1" applyProtection="1">
      <alignment horizontal="center" vertical="distributed"/>
      <protection locked="0"/>
    </xf>
    <xf numFmtId="0" fontId="0" fillId="0" borderId="24" xfId="0" applyBorder="1" applyAlignment="1" applyProtection="1">
      <alignment horizontal="center" vertical="distributed"/>
      <protection locked="0"/>
    </xf>
    <xf numFmtId="0" fontId="0" fillId="37" borderId="18" xfId="0" applyFill="1" applyBorder="1" applyAlignment="1">
      <alignment horizontal="center" vertical="distributed"/>
    </xf>
    <xf numFmtId="0" fontId="0" fillId="37" borderId="16" xfId="0" applyFill="1" applyBorder="1" applyAlignment="1">
      <alignment horizontal="center" vertical="distributed"/>
    </xf>
    <xf numFmtId="0" fontId="0" fillId="0" borderId="17" xfId="0" applyBorder="1" applyAlignment="1" applyProtection="1">
      <alignment horizontal="center" vertical="distributed"/>
      <protection locked="0"/>
    </xf>
    <xf numFmtId="0" fontId="89" fillId="37" borderId="10" xfId="0" applyFont="1" applyFill="1" applyBorder="1" applyAlignment="1">
      <alignment horizontal="center" vertical="center"/>
    </xf>
    <xf numFmtId="0" fontId="89" fillId="37" borderId="15" xfId="0" applyFont="1" applyFill="1" applyBorder="1" applyAlignment="1">
      <alignment horizontal="center" vertical="center"/>
    </xf>
    <xf numFmtId="0" fontId="89" fillId="37" borderId="11" xfId="0" applyFont="1" applyFill="1" applyBorder="1" applyAlignment="1">
      <alignment horizontal="center" vertical="center"/>
    </xf>
    <xf numFmtId="0" fontId="79" fillId="37" borderId="14" xfId="0" applyFont="1" applyFill="1" applyBorder="1" applyAlignment="1">
      <alignment horizontal="center" vertical="center"/>
    </xf>
    <xf numFmtId="0" fontId="79" fillId="37" borderId="24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/>
    </xf>
    <xf numFmtId="0" fontId="79" fillId="37" borderId="14" xfId="0" applyFont="1" applyFill="1" applyBorder="1" applyAlignment="1">
      <alignment horizontal="center"/>
    </xf>
    <xf numFmtId="0" fontId="79" fillId="37" borderId="17" xfId="0" applyFont="1" applyFill="1" applyBorder="1" applyAlignment="1">
      <alignment horizontal="center"/>
    </xf>
    <xf numFmtId="0" fontId="79" fillId="37" borderId="11" xfId="0" applyFont="1" applyFill="1" applyBorder="1" applyAlignment="1">
      <alignment horizontal="left"/>
    </xf>
    <xf numFmtId="0" fontId="79" fillId="37" borderId="21" xfId="0" applyFont="1" applyFill="1" applyBorder="1" applyAlignment="1">
      <alignment horizontal="left"/>
    </xf>
    <xf numFmtId="0" fontId="89" fillId="37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9" fillId="37" borderId="12" xfId="0" applyFont="1" applyFill="1" applyBorder="1" applyAlignment="1">
      <alignment horizontal="center" vertical="center"/>
    </xf>
    <xf numFmtId="0" fontId="89" fillId="37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9" fillId="37" borderId="13" xfId="0" applyFont="1" applyFill="1" applyBorder="1" applyAlignment="1">
      <alignment horizontal="center" vertical="center"/>
    </xf>
    <xf numFmtId="0" fontId="89" fillId="37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7" borderId="15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distributed"/>
    </xf>
    <xf numFmtId="0" fontId="0" fillId="37" borderId="21" xfId="0" applyFill="1" applyBorder="1" applyAlignment="1">
      <alignment horizontal="center" vertical="distributed"/>
    </xf>
    <xf numFmtId="0" fontId="0" fillId="37" borderId="12" xfId="0" applyFill="1" applyBorder="1" applyAlignment="1">
      <alignment horizontal="center" vertical="distributed"/>
    </xf>
    <xf numFmtId="0" fontId="0" fillId="37" borderId="22" xfId="0" applyFill="1" applyBorder="1" applyAlignment="1">
      <alignment horizontal="center" vertical="distributed"/>
    </xf>
    <xf numFmtId="0" fontId="0" fillId="37" borderId="13" xfId="0" applyFill="1" applyBorder="1" applyAlignment="1">
      <alignment horizontal="center" vertical="distributed"/>
    </xf>
    <xf numFmtId="0" fontId="0" fillId="37" borderId="23" xfId="0" applyFill="1" applyBorder="1" applyAlignment="1">
      <alignment horizontal="center" vertical="distributed"/>
    </xf>
    <xf numFmtId="0" fontId="65" fillId="37" borderId="24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distributed"/>
      <protection locked="0"/>
    </xf>
    <xf numFmtId="0" fontId="79" fillId="37" borderId="14" xfId="0" applyFont="1" applyFill="1" applyBorder="1" applyAlignment="1">
      <alignment horizontal="left"/>
    </xf>
    <xf numFmtId="0" fontId="79" fillId="37" borderId="24" xfId="0" applyFont="1" applyFill="1" applyBorder="1" applyAlignment="1">
      <alignment horizontal="left"/>
    </xf>
    <xf numFmtId="0" fontId="0" fillId="0" borderId="10" xfId="0" applyBorder="1" applyAlignment="1">
      <alignment vertical="top" wrapText="1"/>
    </xf>
    <xf numFmtId="0" fontId="65" fillId="37" borderId="10" xfId="0" applyFont="1" applyFill="1" applyBorder="1" applyAlignment="1">
      <alignment horizontal="center" vertical="distributed"/>
    </xf>
    <xf numFmtId="0" fontId="65" fillId="37" borderId="10" xfId="0" applyFont="1" applyFill="1" applyBorder="1" applyAlignment="1">
      <alignment horizontal="right" vertical="distributed"/>
    </xf>
    <xf numFmtId="0" fontId="65" fillId="37" borderId="10" xfId="0" applyFont="1" applyFill="1" applyBorder="1" applyAlignment="1">
      <alignment horizontal="left" vertical="center"/>
    </xf>
    <xf numFmtId="0" fontId="65" fillId="37" borderId="10" xfId="0" applyFont="1" applyFill="1" applyBorder="1" applyAlignment="1">
      <alignment horizontal="left" vertical="distributed"/>
    </xf>
    <xf numFmtId="0" fontId="81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79" fillId="37" borderId="10" xfId="0" applyFont="1" applyFill="1" applyBorder="1" applyAlignment="1">
      <alignment horizontal="center" vertical="center" wrapText="1"/>
    </xf>
    <xf numFmtId="0" fontId="79" fillId="37" borderId="14" xfId="0" applyFont="1" applyFill="1" applyBorder="1" applyAlignment="1">
      <alignment horizontal="left" vertical="top" wrapText="1"/>
    </xf>
    <xf numFmtId="0" fontId="79" fillId="37" borderId="24" xfId="0" applyFont="1" applyFill="1" applyBorder="1" applyAlignment="1">
      <alignment horizontal="left" vertical="top" wrapText="1"/>
    </xf>
    <xf numFmtId="0" fontId="79" fillId="37" borderId="14" xfId="0" applyFont="1" applyFill="1" applyBorder="1" applyAlignment="1">
      <alignment vertical="top" wrapText="1"/>
    </xf>
    <xf numFmtId="0" fontId="79" fillId="37" borderId="17" xfId="0" applyFont="1" applyFill="1" applyBorder="1" applyAlignment="1">
      <alignment vertical="top" wrapText="1"/>
    </xf>
    <xf numFmtId="0" fontId="79" fillId="37" borderId="24" xfId="0" applyFont="1" applyFill="1" applyBorder="1" applyAlignment="1">
      <alignment vertical="top" wrapText="1"/>
    </xf>
    <xf numFmtId="0" fontId="0" fillId="37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79" fillId="37" borderId="14" xfId="0" applyFont="1" applyFill="1" applyBorder="1" applyAlignment="1">
      <alignment vertical="top"/>
    </xf>
    <xf numFmtId="0" fontId="79" fillId="37" borderId="24" xfId="0" applyFont="1" applyFill="1" applyBorder="1" applyAlignment="1">
      <alignment vertical="top"/>
    </xf>
    <xf numFmtId="0" fontId="79" fillId="37" borderId="14" xfId="0" applyFont="1" applyFill="1" applyBorder="1" applyAlignment="1">
      <alignment horizontal="left" vertical="top"/>
    </xf>
    <xf numFmtId="0" fontId="79" fillId="37" borderId="17" xfId="0" applyFont="1" applyFill="1" applyBorder="1" applyAlignment="1">
      <alignment horizontal="left" vertical="top"/>
    </xf>
    <xf numFmtId="0" fontId="79" fillId="37" borderId="24" xfId="0" applyFont="1" applyFill="1" applyBorder="1" applyAlignment="1">
      <alignment horizontal="left" vertical="top"/>
    </xf>
    <xf numFmtId="0" fontId="89" fillId="37" borderId="20" xfId="0" applyFont="1" applyFill="1" applyBorder="1" applyAlignment="1">
      <alignment horizontal="center"/>
    </xf>
    <xf numFmtId="0" fontId="89" fillId="37" borderId="0" xfId="0" applyFont="1" applyFill="1" applyBorder="1" applyAlignment="1">
      <alignment horizontal="center"/>
    </xf>
    <xf numFmtId="0" fontId="79" fillId="39" borderId="10" xfId="0" applyFont="1" applyFill="1" applyBorder="1" applyAlignment="1">
      <alignment horizontal="center" vertical="top" wrapText="1"/>
    </xf>
    <xf numFmtId="0" fontId="79" fillId="37" borderId="14" xfId="0" applyFont="1" applyFill="1" applyBorder="1" applyAlignment="1">
      <alignment horizontal="center" vertical="center" wrapText="1"/>
    </xf>
    <xf numFmtId="0" fontId="79" fillId="37" borderId="17" xfId="0" applyFont="1" applyFill="1" applyBorder="1" applyAlignment="1">
      <alignment horizontal="center" vertical="center" wrapText="1"/>
    </xf>
    <xf numFmtId="0" fontId="79" fillId="37" borderId="24" xfId="0" applyFont="1" applyFill="1" applyBorder="1" applyAlignment="1">
      <alignment horizontal="center" vertical="center" wrapText="1"/>
    </xf>
    <xf numFmtId="0" fontId="79" fillId="39" borderId="10" xfId="0" applyFont="1" applyFill="1" applyBorder="1" applyAlignment="1">
      <alignment vertical="top" wrapText="1"/>
    </xf>
    <xf numFmtId="0" fontId="18" fillId="37" borderId="14" xfId="0" applyFont="1" applyFill="1" applyBorder="1" applyAlignment="1">
      <alignment horizontal="center" vertical="center"/>
    </xf>
    <xf numFmtId="0" fontId="18" fillId="37" borderId="24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vertical="top" wrapText="1"/>
    </xf>
    <xf numFmtId="0" fontId="37" fillId="37" borderId="23" xfId="0" applyFont="1" applyFill="1" applyBorder="1" applyAlignment="1">
      <alignment vertical="top" wrapText="1"/>
    </xf>
    <xf numFmtId="0" fontId="37" fillId="37" borderId="14" xfId="0" applyFont="1" applyFill="1" applyBorder="1" applyAlignment="1">
      <alignment vertical="top" wrapText="1"/>
    </xf>
    <xf numFmtId="0" fontId="37" fillId="37" borderId="24" xfId="0" applyFont="1" applyFill="1" applyBorder="1" applyAlignment="1">
      <alignment vertical="top" wrapText="1"/>
    </xf>
    <xf numFmtId="0" fontId="79" fillId="37" borderId="14" xfId="0" applyFont="1" applyFill="1" applyBorder="1" applyAlignment="1">
      <alignment/>
    </xf>
    <xf numFmtId="0" fontId="79" fillId="37" borderId="24" xfId="0" applyFont="1" applyFill="1" applyBorder="1" applyAlignment="1">
      <alignment/>
    </xf>
    <xf numFmtId="0" fontId="79" fillId="37" borderId="10" xfId="0" applyFont="1" applyFill="1" applyBorder="1" applyAlignment="1">
      <alignment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79" fillId="37" borderId="17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 applyProtection="1">
      <alignment horizontal="left" vertical="top" wrapText="1" readingOrder="1"/>
      <protection locked="0"/>
    </xf>
    <xf numFmtId="0" fontId="0" fillId="0" borderId="24" xfId="0" applyBorder="1" applyAlignment="1" applyProtection="1">
      <alignment horizontal="left" vertical="top" wrapText="1" readingOrder="1"/>
      <protection locked="0"/>
    </xf>
    <xf numFmtId="0" fontId="89" fillId="37" borderId="21" xfId="0" applyFont="1" applyFill="1" applyBorder="1" applyAlignment="1">
      <alignment horizontal="center" vertical="center"/>
    </xf>
    <xf numFmtId="0" fontId="89" fillId="37" borderId="22" xfId="0" applyFont="1" applyFill="1" applyBorder="1" applyAlignment="1">
      <alignment horizontal="center" vertical="center"/>
    </xf>
    <xf numFmtId="0" fontId="89" fillId="37" borderId="23" xfId="0" applyFont="1" applyFill="1" applyBorder="1" applyAlignment="1">
      <alignment horizontal="center" vertical="center"/>
    </xf>
    <xf numFmtId="0" fontId="89" fillId="37" borderId="14" xfId="0" applyFont="1" applyFill="1" applyBorder="1" applyAlignment="1">
      <alignment horizontal="center" vertical="center"/>
    </xf>
    <xf numFmtId="0" fontId="89" fillId="37" borderId="17" xfId="0" applyFont="1" applyFill="1" applyBorder="1" applyAlignment="1">
      <alignment horizontal="center" vertical="center"/>
    </xf>
    <xf numFmtId="0" fontId="89" fillId="37" borderId="2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0" fillId="37" borderId="10" xfId="0" applyFont="1" applyFill="1" applyBorder="1" applyAlignment="1">
      <alignment horizontal="center" vertical="center"/>
    </xf>
    <xf numFmtId="0" fontId="103" fillId="37" borderId="11" xfId="0" applyFont="1" applyFill="1" applyBorder="1" applyAlignment="1">
      <alignment horizontal="center" vertical="center"/>
    </xf>
    <xf numFmtId="0" fontId="103" fillId="37" borderId="19" xfId="0" applyFont="1" applyFill="1" applyBorder="1" applyAlignment="1">
      <alignment horizontal="center" vertical="center"/>
    </xf>
    <xf numFmtId="0" fontId="103" fillId="37" borderId="21" xfId="0" applyFont="1" applyFill="1" applyBorder="1" applyAlignment="1">
      <alignment horizontal="center" vertical="center"/>
    </xf>
    <xf numFmtId="0" fontId="103" fillId="37" borderId="12" xfId="0" applyFont="1" applyFill="1" applyBorder="1" applyAlignment="1">
      <alignment horizontal="center" vertical="center"/>
    </xf>
    <xf numFmtId="0" fontId="103" fillId="37" borderId="0" xfId="0" applyFont="1" applyFill="1" applyBorder="1" applyAlignment="1">
      <alignment horizontal="center" vertical="center"/>
    </xf>
    <xf numFmtId="0" fontId="103" fillId="37" borderId="22" xfId="0" applyFont="1" applyFill="1" applyBorder="1" applyAlignment="1">
      <alignment horizontal="center" vertical="center"/>
    </xf>
    <xf numFmtId="0" fontId="103" fillId="37" borderId="13" xfId="0" applyFont="1" applyFill="1" applyBorder="1" applyAlignment="1">
      <alignment horizontal="center" vertical="center"/>
    </xf>
    <xf numFmtId="0" fontId="103" fillId="37" borderId="20" xfId="0" applyFont="1" applyFill="1" applyBorder="1" applyAlignment="1">
      <alignment horizontal="center" vertical="center"/>
    </xf>
    <xf numFmtId="0" fontId="103" fillId="37" borderId="23" xfId="0" applyFont="1" applyFill="1" applyBorder="1" applyAlignment="1">
      <alignment horizontal="center" vertical="center"/>
    </xf>
    <xf numFmtId="0" fontId="93" fillId="37" borderId="20" xfId="0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/>
    </xf>
    <xf numFmtId="0" fontId="105" fillId="37" borderId="10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left" vertical="top" wrapText="1"/>
    </xf>
    <xf numFmtId="0" fontId="39" fillId="37" borderId="16" xfId="0" applyFont="1" applyFill="1" applyBorder="1" applyAlignment="1">
      <alignment horizontal="left" vertical="top" wrapText="1"/>
    </xf>
    <xf numFmtId="0" fontId="20" fillId="37" borderId="15" xfId="0" applyFont="1" applyFill="1" applyBorder="1" applyAlignment="1">
      <alignment horizontal="left" vertical="center"/>
    </xf>
    <xf numFmtId="0" fontId="39" fillId="37" borderId="15" xfId="0" applyFont="1" applyFill="1" applyBorder="1" applyAlignment="1">
      <alignment horizontal="left" vertical="center"/>
    </xf>
    <xf numFmtId="0" fontId="39" fillId="37" borderId="16" xfId="0" applyFont="1" applyFill="1" applyBorder="1" applyAlignment="1">
      <alignment horizontal="left" vertical="center"/>
    </xf>
    <xf numFmtId="0" fontId="80" fillId="37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9" fillId="37" borderId="14" xfId="0" applyFont="1" applyFill="1" applyBorder="1" applyAlignment="1">
      <alignment horizontal="center" vertical="top" wrapText="1"/>
    </xf>
    <xf numFmtId="0" fontId="79" fillId="37" borderId="17" xfId="0" applyFont="1" applyFill="1" applyBorder="1" applyAlignment="1">
      <alignment horizontal="center" vertical="top" wrapText="1"/>
    </xf>
    <xf numFmtId="0" fontId="79" fillId="37" borderId="24" xfId="0" applyFont="1" applyFill="1" applyBorder="1" applyAlignment="1">
      <alignment horizontal="center" vertical="top" wrapText="1"/>
    </xf>
    <xf numFmtId="0" fontId="79" fillId="37" borderId="17" xfId="0" applyFont="1" applyFill="1" applyBorder="1" applyAlignment="1">
      <alignment horizontal="left" vertical="top" wrapText="1"/>
    </xf>
    <xf numFmtId="0" fontId="79" fillId="0" borderId="14" xfId="0" applyFont="1" applyBorder="1" applyAlignment="1" applyProtection="1">
      <alignment horizontal="left" vertical="top" wrapText="1"/>
      <protection locked="0"/>
    </xf>
    <xf numFmtId="0" fontId="79" fillId="0" borderId="17" xfId="0" applyFont="1" applyBorder="1" applyAlignment="1" applyProtection="1">
      <alignment horizontal="left" vertical="top" wrapText="1"/>
      <protection locked="0"/>
    </xf>
    <xf numFmtId="0" fontId="79" fillId="0" borderId="24" xfId="0" applyFont="1" applyBorder="1" applyAlignment="1" applyProtection="1">
      <alignment horizontal="left" vertical="top" wrapText="1"/>
      <protection locked="0"/>
    </xf>
    <xf numFmtId="0" fontId="79" fillId="39" borderId="14" xfId="0" applyFont="1" applyFill="1" applyBorder="1" applyAlignment="1" applyProtection="1">
      <alignment horizontal="center" vertical="top" wrapText="1"/>
      <protection locked="0"/>
    </xf>
    <xf numFmtId="0" fontId="79" fillId="39" borderId="17" xfId="0" applyFont="1" applyFill="1" applyBorder="1" applyAlignment="1" applyProtection="1">
      <alignment horizontal="center" vertical="top" wrapText="1"/>
      <protection locked="0"/>
    </xf>
    <xf numFmtId="0" fontId="79" fillId="39" borderId="24" xfId="0" applyFont="1" applyFill="1" applyBorder="1" applyAlignment="1" applyProtection="1">
      <alignment horizontal="center" vertical="top" wrapText="1"/>
      <protection locked="0"/>
    </xf>
    <xf numFmtId="0" fontId="79" fillId="0" borderId="10" xfId="0" applyFont="1" applyBorder="1" applyAlignment="1" applyProtection="1">
      <alignment horizontal="left" vertical="top" wrapText="1"/>
      <protection locked="0"/>
    </xf>
    <xf numFmtId="0" fontId="79" fillId="0" borderId="13" xfId="0" applyFont="1" applyBorder="1" applyAlignment="1">
      <alignment horizontal="left" vertical="top"/>
    </xf>
    <xf numFmtId="0" fontId="79" fillId="0" borderId="20" xfId="0" applyFont="1" applyBorder="1" applyAlignment="1">
      <alignment horizontal="left" vertical="top"/>
    </xf>
    <xf numFmtId="0" fontId="79" fillId="0" borderId="23" xfId="0" applyFont="1" applyBorder="1" applyAlignment="1">
      <alignment horizontal="left" vertical="top"/>
    </xf>
    <xf numFmtId="0" fontId="40" fillId="37" borderId="18" xfId="0" applyFont="1" applyFill="1" applyBorder="1" applyAlignment="1">
      <alignment horizontal="left" vertical="top" wrapText="1"/>
    </xf>
    <xf numFmtId="0" fontId="41" fillId="37" borderId="0" xfId="0" applyFont="1" applyFill="1" applyBorder="1" applyAlignment="1">
      <alignment vertical="top" wrapText="1"/>
    </xf>
    <xf numFmtId="0" fontId="41" fillId="37" borderId="22" xfId="0" applyFont="1" applyFill="1" applyBorder="1" applyAlignment="1">
      <alignment vertical="top" wrapText="1"/>
    </xf>
    <xf numFmtId="0" fontId="41" fillId="37" borderId="16" xfId="0" applyFont="1" applyFill="1" applyBorder="1" applyAlignment="1">
      <alignment vertical="top" wrapText="1"/>
    </xf>
    <xf numFmtId="0" fontId="41" fillId="37" borderId="20" xfId="0" applyFont="1" applyFill="1" applyBorder="1" applyAlignment="1">
      <alignment vertical="top" wrapText="1"/>
    </xf>
    <xf numFmtId="0" fontId="41" fillId="37" borderId="23" xfId="0" applyFont="1" applyFill="1" applyBorder="1" applyAlignment="1">
      <alignment vertical="top" wrapText="1"/>
    </xf>
    <xf numFmtId="0" fontId="20" fillId="37" borderId="14" xfId="0" applyFont="1" applyFill="1" applyBorder="1" applyAlignment="1" applyProtection="1">
      <alignment horizontal="center" vertical="top" wrapText="1"/>
      <protection locked="0"/>
    </xf>
    <xf numFmtId="0" fontId="20" fillId="37" borderId="17" xfId="0" applyFont="1" applyFill="1" applyBorder="1" applyAlignment="1" applyProtection="1">
      <alignment horizontal="center" vertical="top" wrapText="1"/>
      <protection locked="0"/>
    </xf>
    <xf numFmtId="0" fontId="20" fillId="37" borderId="24" xfId="0" applyFont="1" applyFill="1" applyBorder="1" applyAlignment="1" applyProtection="1">
      <alignment horizontal="center" vertical="top" wrapText="1"/>
      <protection locked="0"/>
    </xf>
    <xf numFmtId="0" fontId="27" fillId="37" borderId="12" xfId="0" applyFont="1" applyFill="1" applyBorder="1" applyAlignment="1">
      <alignment horizontal="center" vertical="top"/>
    </xf>
    <xf numFmtId="0" fontId="27" fillId="37" borderId="22" xfId="0" applyFont="1" applyFill="1" applyBorder="1" applyAlignment="1">
      <alignment horizontal="center" vertical="top"/>
    </xf>
    <xf numFmtId="0" fontId="27" fillId="37" borderId="13" xfId="0" applyFont="1" applyFill="1" applyBorder="1" applyAlignment="1">
      <alignment horizontal="center" vertical="top"/>
    </xf>
    <xf numFmtId="0" fontId="27" fillId="37" borderId="23" xfId="0" applyFont="1" applyFill="1" applyBorder="1" applyAlignment="1">
      <alignment horizontal="center" vertical="top"/>
    </xf>
    <xf numFmtId="0" fontId="79" fillId="0" borderId="14" xfId="0" applyFont="1" applyBorder="1" applyAlignment="1">
      <alignment horizontal="left" vertical="top"/>
    </xf>
    <xf numFmtId="0" fontId="79" fillId="0" borderId="17" xfId="0" applyFont="1" applyBorder="1" applyAlignment="1">
      <alignment horizontal="left" vertical="top"/>
    </xf>
    <xf numFmtId="0" fontId="79" fillId="0" borderId="24" xfId="0" applyFont="1" applyBorder="1" applyAlignment="1">
      <alignment horizontal="left" vertical="top"/>
    </xf>
    <xf numFmtId="0" fontId="79" fillId="0" borderId="10" xfId="0" applyFont="1" applyBorder="1" applyAlignment="1">
      <alignment horizontal="left" vertical="top" wrapText="1"/>
    </xf>
    <xf numFmtId="0" fontId="84" fillId="0" borderId="10" xfId="0" applyFont="1" applyBorder="1" applyAlignment="1" applyProtection="1">
      <alignment horizontal="left" vertical="top" readingOrder="1"/>
      <protection locked="0"/>
    </xf>
    <xf numFmtId="0" fontId="89" fillId="37" borderId="0" xfId="0" applyFont="1" applyFill="1" applyAlignment="1">
      <alignment horizontal="center" vertical="center"/>
    </xf>
    <xf numFmtId="0" fontId="84" fillId="37" borderId="10" xfId="0" applyFont="1" applyFill="1" applyBorder="1" applyAlignment="1">
      <alignment/>
    </xf>
    <xf numFmtId="0" fontId="79" fillId="37" borderId="14" xfId="0" applyFont="1" applyFill="1" applyBorder="1" applyAlignment="1">
      <alignment horizontal="left" vertical="top" readingOrder="1"/>
    </xf>
    <xf numFmtId="0" fontId="79" fillId="37" borderId="17" xfId="0" applyFont="1" applyFill="1" applyBorder="1" applyAlignment="1">
      <alignment horizontal="left" vertical="top" readingOrder="1"/>
    </xf>
    <xf numFmtId="0" fontId="79" fillId="37" borderId="10" xfId="0" applyFont="1" applyFill="1" applyBorder="1" applyAlignment="1">
      <alignment horizontal="center" vertical="center" readingOrder="1"/>
    </xf>
    <xf numFmtId="0" fontId="104" fillId="37" borderId="12" xfId="0" applyFont="1" applyFill="1" applyBorder="1" applyAlignment="1">
      <alignment horizontal="center" vertical="center"/>
    </xf>
    <xf numFmtId="0" fontId="104" fillId="37" borderId="0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78" fillId="37" borderId="12" xfId="0" applyFont="1" applyFill="1" applyBorder="1" applyAlignment="1">
      <alignment horizontal="center" vertical="center"/>
    </xf>
    <xf numFmtId="0" fontId="78" fillId="37" borderId="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left" vertical="top" readingOrder="1"/>
    </xf>
    <xf numFmtId="0" fontId="40" fillId="37" borderId="15" xfId="0" applyFont="1" applyFill="1" applyBorder="1" applyAlignment="1">
      <alignment horizontal="left" vertical="center"/>
    </xf>
    <xf numFmtId="0" fontId="42" fillId="37" borderId="16" xfId="0" applyFont="1" applyFill="1" applyBorder="1" applyAlignment="1">
      <alignment horizontal="left" vertical="center"/>
    </xf>
    <xf numFmtId="0" fontId="27" fillId="37" borderId="15" xfId="0" applyFont="1" applyFill="1" applyBorder="1" applyAlignment="1">
      <alignment horizontal="left" vertical="top"/>
    </xf>
    <xf numFmtId="0" fontId="43" fillId="37" borderId="15" xfId="0" applyFont="1" applyFill="1" applyBorder="1" applyAlignment="1">
      <alignment horizontal="left" vertical="top"/>
    </xf>
    <xf numFmtId="0" fontId="43" fillId="37" borderId="16" xfId="0" applyFont="1" applyFill="1" applyBorder="1" applyAlignment="1">
      <alignment horizontal="left" vertical="top"/>
    </xf>
    <xf numFmtId="0" fontId="84" fillId="0" borderId="10" xfId="0" applyFont="1" applyBorder="1" applyAlignment="1">
      <alignment horizontal="left" vertical="top" readingOrder="1"/>
    </xf>
    <xf numFmtId="0" fontId="102" fillId="37" borderId="15" xfId="0" applyFont="1" applyFill="1" applyBorder="1" applyAlignment="1">
      <alignment horizontal="center" vertical="center" wrapText="1"/>
    </xf>
    <xf numFmtId="0" fontId="78" fillId="37" borderId="15" xfId="0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0" fontId="89" fillId="37" borderId="15" xfId="0" applyFont="1" applyFill="1" applyBorder="1" applyAlignment="1">
      <alignment horizontal="left" vertical="top" wrapText="1"/>
    </xf>
    <xf numFmtId="0" fontId="106" fillId="37" borderId="15" xfId="0" applyFont="1" applyFill="1" applyBorder="1" applyAlignment="1">
      <alignment horizontal="left" vertical="top" wrapText="1"/>
    </xf>
    <xf numFmtId="0" fontId="106" fillId="37" borderId="16" xfId="0" applyFont="1" applyFill="1" applyBorder="1" applyAlignment="1">
      <alignment horizontal="left" vertical="top" wrapText="1"/>
    </xf>
    <xf numFmtId="0" fontId="79" fillId="37" borderId="10" xfId="0" applyFont="1" applyFill="1" applyBorder="1" applyAlignment="1">
      <alignment horizontal="left" vertical="top" wrapText="1"/>
    </xf>
    <xf numFmtId="0" fontId="89" fillId="37" borderId="0" xfId="0" applyFont="1" applyFill="1" applyAlignment="1">
      <alignment horizontal="left" vertical="top" wrapText="1"/>
    </xf>
    <xf numFmtId="0" fontId="89" fillId="37" borderId="25" xfId="0" applyFont="1" applyFill="1" applyBorder="1" applyAlignment="1">
      <alignment horizontal="center" vertical="top" wrapText="1"/>
    </xf>
    <xf numFmtId="0" fontId="89" fillId="37" borderId="26" xfId="0" applyFont="1" applyFill="1" applyBorder="1" applyAlignment="1">
      <alignment horizontal="center" vertical="top" wrapText="1"/>
    </xf>
    <xf numFmtId="0" fontId="89" fillId="37" borderId="27" xfId="0" applyFont="1" applyFill="1" applyBorder="1" applyAlignment="1">
      <alignment horizontal="center" vertical="top" wrapText="1"/>
    </xf>
    <xf numFmtId="0" fontId="89" fillId="37" borderId="28" xfId="0" applyFont="1" applyFill="1" applyBorder="1" applyAlignment="1">
      <alignment horizontal="center" vertical="top" wrapText="1"/>
    </xf>
    <xf numFmtId="0" fontId="89" fillId="37" borderId="0" xfId="0" applyFont="1" applyFill="1" applyBorder="1" applyAlignment="1">
      <alignment horizontal="center" vertical="top" wrapText="1"/>
    </xf>
    <xf numFmtId="0" fontId="89" fillId="37" borderId="29" xfId="0" applyFont="1" applyFill="1" applyBorder="1" applyAlignment="1">
      <alignment horizontal="center" vertical="top" wrapText="1"/>
    </xf>
    <xf numFmtId="0" fontId="89" fillId="37" borderId="30" xfId="0" applyFont="1" applyFill="1" applyBorder="1" applyAlignment="1">
      <alignment horizontal="center" vertical="top" wrapText="1"/>
    </xf>
    <xf numFmtId="0" fontId="89" fillId="37" borderId="31" xfId="0" applyFont="1" applyFill="1" applyBorder="1" applyAlignment="1">
      <alignment horizontal="center" vertical="top" wrapText="1"/>
    </xf>
    <xf numFmtId="0" fontId="89" fillId="37" borderId="32" xfId="0" applyFont="1" applyFill="1" applyBorder="1" applyAlignment="1">
      <alignment horizontal="center"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89" fillId="37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distributed"/>
      <protection locked="0"/>
    </xf>
    <xf numFmtId="0" fontId="0" fillId="0" borderId="18" xfId="0" applyFill="1" applyBorder="1" applyAlignment="1" applyProtection="1">
      <alignment horizontal="center" vertical="distributed"/>
      <protection locked="0"/>
    </xf>
    <xf numFmtId="0" fontId="0" fillId="0" borderId="16" xfId="0" applyFill="1" applyBorder="1" applyAlignment="1" applyProtection="1">
      <alignment horizontal="center" vertical="distributed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 vertical="distributed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86" fillId="37" borderId="10" xfId="0" applyFont="1" applyFill="1" applyBorder="1" applyAlignment="1">
      <alignment horizontal="center" vertical="distributed"/>
    </xf>
    <xf numFmtId="0" fontId="0" fillId="37" borderId="14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37" borderId="11" xfId="0" applyFill="1" applyBorder="1" applyAlignment="1">
      <alignment horizontal="center" vertical="center"/>
    </xf>
    <xf numFmtId="0" fontId="0" fillId="37" borderId="19" xfId="0" applyFill="1" applyBorder="1" applyAlignment="1">
      <alignment/>
    </xf>
    <xf numFmtId="0" fontId="0" fillId="37" borderId="0" xfId="0" applyFill="1" applyAlignment="1">
      <alignment/>
    </xf>
    <xf numFmtId="0" fontId="0" fillId="37" borderId="20" xfId="0" applyFill="1" applyBorder="1" applyAlignment="1">
      <alignment/>
    </xf>
    <xf numFmtId="0" fontId="86" fillId="37" borderId="11" xfId="0" applyFont="1" applyFill="1" applyBorder="1" applyAlignment="1">
      <alignment horizontal="center" vertical="distributed"/>
    </xf>
    <xf numFmtId="0" fontId="86" fillId="37" borderId="21" xfId="0" applyFont="1" applyFill="1" applyBorder="1" applyAlignment="1">
      <alignment/>
    </xf>
    <xf numFmtId="0" fontId="86" fillId="37" borderId="12" xfId="0" applyFont="1" applyFill="1" applyBorder="1" applyAlignment="1">
      <alignment/>
    </xf>
    <xf numFmtId="0" fontId="86" fillId="37" borderId="22" xfId="0" applyFont="1" applyFill="1" applyBorder="1" applyAlignment="1">
      <alignment/>
    </xf>
    <xf numFmtId="0" fontId="86" fillId="37" borderId="13" xfId="0" applyFont="1" applyFill="1" applyBorder="1" applyAlignment="1">
      <alignment/>
    </xf>
    <xf numFmtId="0" fontId="86" fillId="37" borderId="23" xfId="0" applyFont="1" applyFill="1" applyBorder="1" applyAlignment="1">
      <alignment/>
    </xf>
    <xf numFmtId="0" fontId="86" fillId="37" borderId="15" xfId="0" applyFont="1" applyFill="1" applyBorder="1" applyAlignment="1">
      <alignment horizontal="center" vertical="distributed"/>
    </xf>
    <xf numFmtId="0" fontId="86" fillId="37" borderId="18" xfId="0" applyFont="1" applyFill="1" applyBorder="1" applyAlignment="1">
      <alignment horizontal="center" vertical="distributed"/>
    </xf>
    <xf numFmtId="0" fontId="86" fillId="37" borderId="16" xfId="0" applyFont="1" applyFill="1" applyBorder="1" applyAlignment="1">
      <alignment horizontal="center" vertical="distributed"/>
    </xf>
    <xf numFmtId="0" fontId="107" fillId="37" borderId="10" xfId="0" applyFont="1" applyFill="1" applyBorder="1" applyAlignment="1">
      <alignment horizontal="center" vertical="distributed"/>
    </xf>
    <xf numFmtId="0" fontId="79" fillId="37" borderId="17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76" fillId="37" borderId="14" xfId="0" applyFont="1" applyFill="1" applyBorder="1" applyAlignment="1">
      <alignment/>
    </xf>
    <xf numFmtId="0" fontId="76" fillId="37" borderId="24" xfId="0" applyFont="1" applyFill="1" applyBorder="1" applyAlignment="1">
      <alignment/>
    </xf>
    <xf numFmtId="0" fontId="76" fillId="37" borderId="14" xfId="0" applyFont="1" applyFill="1" applyBorder="1" applyAlignment="1">
      <alignment horizontal="left"/>
    </xf>
    <xf numFmtId="0" fontId="76" fillId="37" borderId="17" xfId="0" applyFont="1" applyFill="1" applyBorder="1" applyAlignment="1">
      <alignment horizontal="left"/>
    </xf>
    <xf numFmtId="0" fontId="76" fillId="37" borderId="24" xfId="0" applyFont="1" applyFill="1" applyBorder="1" applyAlignment="1">
      <alignment horizontal="left"/>
    </xf>
    <xf numFmtId="1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2" fillId="37" borderId="15" xfId="0" applyFont="1" applyFill="1" applyBorder="1" applyAlignment="1">
      <alignment horizontal="center" vertical="distributed"/>
    </xf>
    <xf numFmtId="0" fontId="82" fillId="37" borderId="18" xfId="0" applyFont="1" applyFill="1" applyBorder="1" applyAlignment="1">
      <alignment horizontal="center" vertical="distributed"/>
    </xf>
    <xf numFmtId="0" fontId="82" fillId="37" borderId="16" xfId="0" applyFont="1" applyFill="1" applyBorder="1" applyAlignment="1">
      <alignment horizontal="center" vertical="distributed"/>
    </xf>
    <xf numFmtId="0" fontId="82" fillId="37" borderId="11" xfId="0" applyFont="1" applyFill="1" applyBorder="1" applyAlignment="1">
      <alignment horizontal="center" vertical="center"/>
    </xf>
    <xf numFmtId="0" fontId="82" fillId="37" borderId="19" xfId="0" applyFont="1" applyFill="1" applyBorder="1" applyAlignment="1">
      <alignment horizontal="center" vertical="center"/>
    </xf>
    <xf numFmtId="0" fontId="82" fillId="37" borderId="19" xfId="0" applyFont="1" applyFill="1" applyBorder="1" applyAlignment="1">
      <alignment/>
    </xf>
    <xf numFmtId="0" fontId="82" fillId="37" borderId="12" xfId="0" applyFont="1" applyFill="1" applyBorder="1" applyAlignment="1">
      <alignment horizontal="center" vertical="center"/>
    </xf>
    <xf numFmtId="0" fontId="82" fillId="37" borderId="0" xfId="0" applyFont="1" applyFill="1" applyBorder="1" applyAlignment="1">
      <alignment horizontal="center" vertical="center"/>
    </xf>
    <xf numFmtId="0" fontId="82" fillId="37" borderId="0" xfId="0" applyFont="1" applyFill="1" applyAlignment="1">
      <alignment/>
    </xf>
    <xf numFmtId="0" fontId="82" fillId="37" borderId="13" xfId="0" applyFont="1" applyFill="1" applyBorder="1" applyAlignment="1">
      <alignment horizontal="center" vertical="center"/>
    </xf>
    <xf numFmtId="0" fontId="82" fillId="37" borderId="20" xfId="0" applyFont="1" applyFill="1" applyBorder="1" applyAlignment="1">
      <alignment horizontal="center" vertical="center"/>
    </xf>
    <xf numFmtId="0" fontId="82" fillId="37" borderId="20" xfId="0" applyFont="1" applyFill="1" applyBorder="1" applyAlignment="1">
      <alignment/>
    </xf>
    <xf numFmtId="0" fontId="82" fillId="37" borderId="11" xfId="0" applyFont="1" applyFill="1" applyBorder="1" applyAlignment="1">
      <alignment horizontal="center" vertical="distributed"/>
    </xf>
    <xf numFmtId="0" fontId="82" fillId="37" borderId="21" xfId="0" applyFont="1" applyFill="1" applyBorder="1" applyAlignment="1">
      <alignment/>
    </xf>
    <xf numFmtId="0" fontId="82" fillId="37" borderId="12" xfId="0" applyFont="1" applyFill="1" applyBorder="1" applyAlignment="1">
      <alignment/>
    </xf>
    <xf numFmtId="0" fontId="82" fillId="37" borderId="22" xfId="0" applyFont="1" applyFill="1" applyBorder="1" applyAlignment="1">
      <alignment/>
    </xf>
    <xf numFmtId="0" fontId="82" fillId="37" borderId="13" xfId="0" applyFont="1" applyFill="1" applyBorder="1" applyAlignment="1">
      <alignment/>
    </xf>
    <xf numFmtId="0" fontId="82" fillId="37" borderId="23" xfId="0" applyFont="1" applyFill="1" applyBorder="1" applyAlignment="1">
      <alignment/>
    </xf>
    <xf numFmtId="0" fontId="88" fillId="0" borderId="12" xfId="0" applyFont="1" applyBorder="1" applyAlignment="1" applyProtection="1">
      <alignment horizontal="center" vertical="center" wrapText="1"/>
      <protection/>
    </xf>
    <xf numFmtId="0" fontId="82" fillId="37" borderId="21" xfId="0" applyFont="1" applyFill="1" applyBorder="1" applyAlignment="1">
      <alignment horizontal="center" vertical="distributed"/>
    </xf>
    <xf numFmtId="0" fontId="82" fillId="37" borderId="12" xfId="0" applyFont="1" applyFill="1" applyBorder="1" applyAlignment="1">
      <alignment horizontal="center" vertical="distributed"/>
    </xf>
    <xf numFmtId="0" fontId="82" fillId="37" borderId="22" xfId="0" applyFont="1" applyFill="1" applyBorder="1" applyAlignment="1">
      <alignment horizontal="center" vertical="distributed"/>
    </xf>
    <xf numFmtId="0" fontId="82" fillId="37" borderId="13" xfId="0" applyFont="1" applyFill="1" applyBorder="1" applyAlignment="1">
      <alignment horizontal="center" vertical="distributed"/>
    </xf>
    <xf numFmtId="0" fontId="82" fillId="37" borderId="23" xfId="0" applyFont="1" applyFill="1" applyBorder="1" applyAlignment="1">
      <alignment horizontal="center" vertical="distributed"/>
    </xf>
    <xf numFmtId="0" fontId="81" fillId="0" borderId="15" xfId="0" applyFont="1" applyBorder="1" applyAlignment="1" applyProtection="1">
      <alignment horizontal="left" vertical="center" wrapText="1"/>
      <protection locked="0"/>
    </xf>
    <xf numFmtId="0" fontId="81" fillId="0" borderId="18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89" fillId="37" borderId="20" xfId="0" applyFont="1" applyFill="1" applyBorder="1" applyAlignment="1">
      <alignment horizontal="left" vertical="top"/>
    </xf>
    <xf numFmtId="0" fontId="89" fillId="37" borderId="0" xfId="0" applyFont="1" applyFill="1" applyBorder="1" applyAlignment="1">
      <alignment horizontal="left" vertical="top"/>
    </xf>
    <xf numFmtId="0" fontId="81" fillId="0" borderId="16" xfId="0" applyFont="1" applyBorder="1" applyAlignment="1" applyProtection="1">
      <alignment horizontal="left" vertical="center" wrapText="1"/>
      <protection locked="0"/>
    </xf>
    <xf numFmtId="0" fontId="81" fillId="0" borderId="11" xfId="0" applyFont="1" applyBorder="1" applyAlignment="1" applyProtection="1">
      <alignment horizontal="left" vertical="top" wrapText="1"/>
      <protection locked="0"/>
    </xf>
    <xf numFmtId="0" fontId="81" fillId="0" borderId="19" xfId="0" applyFont="1" applyBorder="1" applyAlignment="1" applyProtection="1">
      <alignment horizontal="left" vertical="top" wrapText="1"/>
      <protection locked="0"/>
    </xf>
    <xf numFmtId="0" fontId="81" fillId="0" borderId="21" xfId="0" applyFont="1" applyBorder="1" applyAlignment="1" applyProtection="1">
      <alignment horizontal="left" vertical="top" wrapText="1"/>
      <protection locked="0"/>
    </xf>
    <xf numFmtId="0" fontId="81" fillId="0" borderId="12" xfId="0" applyFont="1" applyBorder="1" applyAlignment="1" applyProtection="1">
      <alignment horizontal="left" vertical="top" wrapText="1"/>
      <protection locked="0"/>
    </xf>
    <xf numFmtId="0" fontId="81" fillId="0" borderId="0" xfId="0" applyFont="1" applyBorder="1" applyAlignment="1" applyProtection="1">
      <alignment horizontal="left" vertical="top" wrapText="1"/>
      <protection locked="0"/>
    </xf>
    <xf numFmtId="0" fontId="81" fillId="0" borderId="2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  <xf numFmtId="0" fontId="0" fillId="0" borderId="23" xfId="0" applyFont="1" applyBorder="1" applyAlignment="1" applyProtection="1">
      <alignment horizontal="left" vertical="top"/>
      <protection locked="0"/>
    </xf>
    <xf numFmtId="0" fontId="80" fillId="37" borderId="11" xfId="0" applyFont="1" applyFill="1" applyBorder="1" applyAlignment="1">
      <alignment horizontal="center" vertical="center" wrapText="1"/>
    </xf>
    <xf numFmtId="0" fontId="94" fillId="37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94" fillId="37" borderId="12" xfId="0" applyFont="1" applyFill="1" applyBorder="1" applyAlignment="1">
      <alignment horizontal="center" vertical="center" wrapText="1"/>
    </xf>
    <xf numFmtId="0" fontId="94" fillId="37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94" fillId="37" borderId="13" xfId="0" applyFont="1" applyFill="1" applyBorder="1" applyAlignment="1">
      <alignment horizontal="center" vertical="center" wrapText="1"/>
    </xf>
    <xf numFmtId="0" fontId="94" fillId="37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14" fontId="86" fillId="0" borderId="15" xfId="0" applyNumberFormat="1" applyFont="1" applyBorder="1" applyAlignment="1" applyProtection="1">
      <alignment horizontal="left" vertical="top" wrapText="1"/>
      <protection locked="0"/>
    </xf>
    <xf numFmtId="0" fontId="86" fillId="0" borderId="18" xfId="0" applyFont="1" applyBorder="1" applyAlignment="1" applyProtection="1">
      <alignment horizontal="left" vertical="top" wrapText="1"/>
      <protection locked="0"/>
    </xf>
    <xf numFmtId="0" fontId="86" fillId="0" borderId="16" xfId="0" applyFont="1" applyBorder="1" applyAlignment="1" applyProtection="1">
      <alignment horizontal="left" vertical="top" wrapText="1"/>
      <protection locked="0"/>
    </xf>
    <xf numFmtId="14" fontId="81" fillId="0" borderId="15" xfId="0" applyNumberFormat="1" applyFont="1" applyBorder="1" applyAlignment="1" applyProtection="1">
      <alignment horizontal="left" vertical="top" wrapText="1"/>
      <protection locked="0"/>
    </xf>
    <xf numFmtId="0" fontId="81" fillId="0" borderId="18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81" fillId="0" borderId="13" xfId="0" applyFont="1" applyBorder="1" applyAlignment="1" applyProtection="1">
      <alignment horizontal="left" vertical="top" wrapText="1"/>
      <protection locked="0"/>
    </xf>
    <xf numFmtId="0" fontId="81" fillId="0" borderId="20" xfId="0" applyFont="1" applyBorder="1" applyAlignment="1" applyProtection="1">
      <alignment horizontal="left" vertical="top" wrapText="1"/>
      <protection locked="0"/>
    </xf>
    <xf numFmtId="0" fontId="81" fillId="0" borderId="23" xfId="0" applyFont="1" applyBorder="1" applyAlignment="1" applyProtection="1">
      <alignment horizontal="left" vertical="top" wrapText="1"/>
      <protection locked="0"/>
    </xf>
    <xf numFmtId="0" fontId="79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/>
    </xf>
    <xf numFmtId="0" fontId="81" fillId="0" borderId="15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top"/>
    </xf>
    <xf numFmtId="14" fontId="0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82" fillId="37" borderId="10" xfId="0" applyFont="1" applyFill="1" applyBorder="1" applyAlignment="1">
      <alignment horizontal="left" vertical="top"/>
    </xf>
    <xf numFmtId="0" fontId="82" fillId="37" borderId="14" xfId="0" applyFont="1" applyFill="1" applyBorder="1" applyAlignment="1">
      <alignment horizontal="left" vertical="center" wrapText="1"/>
    </xf>
    <xf numFmtId="0" fontId="82" fillId="37" borderId="2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89" fillId="37" borderId="20" xfId="0" applyFont="1" applyFill="1" applyBorder="1" applyAlignment="1">
      <alignment horizontal="center" vertical="top"/>
    </xf>
    <xf numFmtId="0" fontId="93" fillId="37" borderId="15" xfId="0" applyFont="1" applyFill="1" applyBorder="1" applyAlignment="1">
      <alignment horizontal="center" vertical="distributed"/>
    </xf>
    <xf numFmtId="0" fontId="93" fillId="37" borderId="18" xfId="0" applyFont="1" applyFill="1" applyBorder="1" applyAlignment="1">
      <alignment horizontal="center" vertical="distributed"/>
    </xf>
    <xf numFmtId="0" fontId="93" fillId="37" borderId="16" xfId="0" applyFont="1" applyFill="1" applyBorder="1" applyAlignment="1">
      <alignment horizontal="center" vertical="distributed"/>
    </xf>
    <xf numFmtId="14" fontId="8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18" xfId="0" applyFont="1" applyFill="1" applyBorder="1" applyAlignment="1" applyProtection="1">
      <alignment horizontal="left" vertical="center" wrapText="1"/>
      <protection locked="0"/>
    </xf>
    <xf numFmtId="0" fontId="86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wrapText="1"/>
      <protection locked="0"/>
    </xf>
    <xf numFmtId="0" fontId="86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center" vertical="distributed"/>
    </xf>
    <xf numFmtId="0" fontId="86" fillId="0" borderId="15" xfId="0" applyFont="1" applyFill="1" applyBorder="1" applyAlignment="1">
      <alignment horizontal="left" vertical="center" wrapText="1"/>
    </xf>
    <xf numFmtId="0" fontId="86" fillId="0" borderId="18" xfId="0" applyFont="1" applyFill="1" applyBorder="1" applyAlignment="1">
      <alignment horizontal="left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2" fillId="37" borderId="11" xfId="0" applyFont="1" applyFill="1" applyBorder="1" applyAlignment="1">
      <alignment horizontal="left" vertical="center" wrapText="1"/>
    </xf>
    <xf numFmtId="0" fontId="82" fillId="37" borderId="19" xfId="0" applyFont="1" applyFill="1" applyBorder="1" applyAlignment="1">
      <alignment horizontal="left" vertical="center" wrapText="1"/>
    </xf>
    <xf numFmtId="0" fontId="82" fillId="37" borderId="19" xfId="0" applyFont="1" applyFill="1" applyBorder="1" applyAlignment="1">
      <alignment horizontal="left" wrapText="1"/>
    </xf>
    <xf numFmtId="0" fontId="82" fillId="37" borderId="12" xfId="0" applyFont="1" applyFill="1" applyBorder="1" applyAlignment="1">
      <alignment horizontal="left" vertical="center" wrapText="1"/>
    </xf>
    <xf numFmtId="0" fontId="82" fillId="37" borderId="0" xfId="0" applyFont="1" applyFill="1" applyBorder="1" applyAlignment="1">
      <alignment horizontal="left" vertical="center" wrapText="1"/>
    </xf>
    <xf numFmtId="0" fontId="82" fillId="37" borderId="0" xfId="0" applyFont="1" applyFill="1" applyAlignment="1">
      <alignment horizontal="left" wrapText="1"/>
    </xf>
    <xf numFmtId="0" fontId="82" fillId="37" borderId="13" xfId="0" applyFont="1" applyFill="1" applyBorder="1" applyAlignment="1">
      <alignment horizontal="left" vertical="center" wrapText="1"/>
    </xf>
    <xf numFmtId="0" fontId="82" fillId="37" borderId="20" xfId="0" applyFont="1" applyFill="1" applyBorder="1" applyAlignment="1">
      <alignment horizontal="left" vertical="center" wrapText="1"/>
    </xf>
    <xf numFmtId="0" fontId="82" fillId="37" borderId="20" xfId="0" applyFont="1" applyFill="1" applyBorder="1" applyAlignment="1">
      <alignment horizontal="left" wrapText="1"/>
    </xf>
    <xf numFmtId="0" fontId="93" fillId="37" borderId="11" xfId="0" applyFont="1" applyFill="1" applyBorder="1" applyAlignment="1">
      <alignment horizontal="center" vertical="distributed"/>
    </xf>
    <xf numFmtId="0" fontId="93" fillId="37" borderId="21" xfId="0" applyFont="1" applyFill="1" applyBorder="1" applyAlignment="1">
      <alignment horizontal="center" vertical="distributed"/>
    </xf>
    <xf numFmtId="0" fontId="93" fillId="37" borderId="12" xfId="0" applyFont="1" applyFill="1" applyBorder="1" applyAlignment="1">
      <alignment horizontal="center" vertical="distributed"/>
    </xf>
    <xf numFmtId="0" fontId="93" fillId="37" borderId="22" xfId="0" applyFont="1" applyFill="1" applyBorder="1" applyAlignment="1">
      <alignment horizontal="center" vertical="distributed"/>
    </xf>
    <xf numFmtId="0" fontId="93" fillId="37" borderId="13" xfId="0" applyFont="1" applyFill="1" applyBorder="1" applyAlignment="1">
      <alignment horizontal="center" vertical="distributed"/>
    </xf>
    <xf numFmtId="0" fontId="93" fillId="37" borderId="23" xfId="0" applyFont="1" applyFill="1" applyBorder="1" applyAlignment="1">
      <alignment horizontal="center" vertical="distributed"/>
    </xf>
    <xf numFmtId="0" fontId="84" fillId="37" borderId="15" xfId="0" applyFont="1" applyFill="1" applyBorder="1" applyAlignment="1">
      <alignment horizontal="center" vertical="center" wrapText="1"/>
    </xf>
    <xf numFmtId="0" fontId="84" fillId="37" borderId="18" xfId="0" applyFont="1" applyFill="1" applyBorder="1" applyAlignment="1">
      <alignment horizontal="center" vertical="center" wrapText="1"/>
    </xf>
    <xf numFmtId="0" fontId="84" fillId="37" borderId="16" xfId="0" applyFont="1" applyFill="1" applyBorder="1" applyAlignment="1">
      <alignment horizontal="center" vertical="center" wrapText="1"/>
    </xf>
    <xf numFmtId="0" fontId="79" fillId="37" borderId="14" xfId="0" applyFont="1" applyFill="1" applyBorder="1" applyAlignment="1">
      <alignment horizontal="left" wrapText="1"/>
    </xf>
    <xf numFmtId="0" fontId="79" fillId="37" borderId="24" xfId="0" applyFont="1" applyFill="1" applyBorder="1" applyAlignment="1">
      <alignment horizontal="left" wrapText="1"/>
    </xf>
    <xf numFmtId="0" fontId="79" fillId="37" borderId="17" xfId="0" applyFont="1" applyFill="1" applyBorder="1" applyAlignment="1">
      <alignment horizontal="left" wrapText="1"/>
    </xf>
    <xf numFmtId="0" fontId="76" fillId="37" borderId="11" xfId="0" applyFont="1" applyFill="1" applyBorder="1" applyAlignment="1">
      <alignment horizontal="center" vertical="center" wrapText="1"/>
    </xf>
    <xf numFmtId="0" fontId="76" fillId="37" borderId="19" xfId="0" applyFont="1" applyFill="1" applyBorder="1" applyAlignment="1">
      <alignment horizontal="center" vertical="center" wrapText="1"/>
    </xf>
    <xf numFmtId="0" fontId="76" fillId="37" borderId="12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76" fillId="37" borderId="0" xfId="0" applyFont="1" applyFill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76" fillId="37" borderId="20" xfId="0" applyFont="1" applyFill="1" applyBorder="1" applyAlignment="1">
      <alignment horizontal="center" vertical="center" wrapText="1"/>
    </xf>
    <xf numFmtId="0" fontId="108" fillId="37" borderId="15" xfId="0" applyFont="1" applyFill="1" applyBorder="1" applyAlignment="1">
      <alignment horizontal="center" vertical="center" wrapText="1"/>
    </xf>
    <xf numFmtId="0" fontId="108" fillId="37" borderId="18" xfId="0" applyFont="1" applyFill="1" applyBorder="1" applyAlignment="1">
      <alignment horizontal="center" vertical="center" wrapText="1"/>
    </xf>
    <xf numFmtId="0" fontId="108" fillId="37" borderId="16" xfId="0" applyFont="1" applyFill="1" applyBorder="1" applyAlignment="1">
      <alignment horizontal="center" vertical="center" wrapText="1"/>
    </xf>
    <xf numFmtId="0" fontId="84" fillId="37" borderId="18" xfId="0" applyFont="1" applyFill="1" applyBorder="1" applyAlignment="1">
      <alignment horizontal="center" vertical="center"/>
    </xf>
    <xf numFmtId="0" fontId="84" fillId="37" borderId="16" xfId="0" applyFont="1" applyFill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105" fillId="0" borderId="15" xfId="0" applyFont="1" applyBorder="1" applyAlignment="1">
      <alignment horizontal="center" vertical="center"/>
    </xf>
    <xf numFmtId="0" fontId="105" fillId="0" borderId="16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14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24" xfId="0" applyFont="1" applyBorder="1" applyAlignment="1">
      <alignment/>
    </xf>
    <xf numFmtId="0" fontId="47" fillId="0" borderId="1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05" fillId="0" borderId="18" xfId="0" applyFont="1" applyBorder="1" applyAlignment="1">
      <alignment horizontal="center" vertical="center"/>
    </xf>
    <xf numFmtId="0" fontId="79" fillId="17" borderId="0" xfId="0" applyFont="1" applyFill="1" applyAlignment="1">
      <alignment/>
    </xf>
    <xf numFmtId="0" fontId="76" fillId="0" borderId="0" xfId="0" applyFont="1" applyBorder="1" applyAlignment="1">
      <alignment/>
    </xf>
    <xf numFmtId="0" fontId="105" fillId="0" borderId="10" xfId="0" applyFont="1" applyBorder="1" applyAlignment="1">
      <alignment horizontal="center" vertical="center"/>
    </xf>
    <xf numFmtId="0" fontId="79" fillId="34" borderId="20" xfId="0" applyFont="1" applyFill="1" applyBorder="1" applyAlignment="1">
      <alignment/>
    </xf>
    <xf numFmtId="0" fontId="89" fillId="40" borderId="20" xfId="0" applyFont="1" applyFill="1" applyBorder="1" applyAlignment="1">
      <alignment horizontal="center" vertical="center"/>
    </xf>
    <xf numFmtId="0" fontId="79" fillId="40" borderId="14" xfId="0" applyFont="1" applyFill="1" applyBorder="1" applyAlignment="1">
      <alignment horizontal="left"/>
    </xf>
    <xf numFmtId="0" fontId="79" fillId="40" borderId="17" xfId="0" applyFont="1" applyFill="1" applyBorder="1" applyAlignment="1">
      <alignment horizontal="left"/>
    </xf>
    <xf numFmtId="0" fontId="79" fillId="40" borderId="24" xfId="0" applyFont="1" applyFill="1" applyBorder="1" applyAlignment="1">
      <alignment horizontal="left"/>
    </xf>
    <xf numFmtId="0" fontId="0" fillId="40" borderId="17" xfId="0" applyFill="1" applyBorder="1" applyAlignment="1">
      <alignment/>
    </xf>
    <xf numFmtId="0" fontId="79" fillId="40" borderId="14" xfId="0" applyFont="1" applyFill="1" applyBorder="1" applyAlignment="1">
      <alignment/>
    </xf>
    <xf numFmtId="0" fontId="0" fillId="40" borderId="24" xfId="0" applyFill="1" applyBorder="1" applyAlignment="1">
      <alignment/>
    </xf>
    <xf numFmtId="0" fontId="79" fillId="40" borderId="10" xfId="0" applyFont="1" applyFill="1" applyBorder="1" applyAlignment="1">
      <alignment/>
    </xf>
    <xf numFmtId="0" fontId="79" fillId="36" borderId="0" xfId="0" applyFont="1" applyFill="1" applyAlignment="1">
      <alignment/>
    </xf>
    <xf numFmtId="0" fontId="109" fillId="0" borderId="18" xfId="0" applyFont="1" applyBorder="1" applyAlignment="1">
      <alignment horizontal="center"/>
    </xf>
    <xf numFmtId="0" fontId="109" fillId="0" borderId="16" xfId="0" applyFont="1" applyBorder="1" applyAlignment="1">
      <alignment horizontal="center"/>
    </xf>
    <xf numFmtId="0" fontId="109" fillId="0" borderId="18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93" fillId="0" borderId="0" xfId="0" applyFont="1" applyAlignment="1">
      <alignment horizontal="center"/>
    </xf>
    <xf numFmtId="0" fontId="10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9" fillId="0" borderId="12" xfId="0" applyFont="1" applyBorder="1" applyAlignment="1">
      <alignment horizontal="center" vertical="distributed"/>
    </xf>
    <xf numFmtId="0" fontId="79" fillId="0" borderId="0" xfId="0" applyFont="1" applyBorder="1" applyAlignment="1">
      <alignment horizontal="center" vertical="distributed"/>
    </xf>
    <xf numFmtId="0" fontId="79" fillId="0" borderId="22" xfId="0" applyFont="1" applyBorder="1" applyAlignment="1">
      <alignment horizontal="center" vertical="distributed"/>
    </xf>
    <xf numFmtId="0" fontId="93" fillId="0" borderId="0" xfId="0" applyFont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76" fillId="37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76" fillId="3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5" fillId="0" borderId="0" xfId="0" applyFont="1" applyAlignment="1">
      <alignment horizontal="center" vertical="center"/>
    </xf>
    <xf numFmtId="0" fontId="110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9" fillId="40" borderId="15" xfId="0" applyFont="1" applyFill="1" applyBorder="1" applyAlignment="1">
      <alignment/>
    </xf>
    <xf numFmtId="0" fontId="79" fillId="40" borderId="11" xfId="0" applyFont="1" applyFill="1" applyBorder="1" applyAlignment="1">
      <alignment horizontal="left"/>
    </xf>
    <xf numFmtId="0" fontId="79" fillId="40" borderId="19" xfId="0" applyFont="1" applyFill="1" applyBorder="1" applyAlignment="1">
      <alignment horizontal="left"/>
    </xf>
    <xf numFmtId="0" fontId="79" fillId="40" borderId="21" xfId="0" applyFont="1" applyFill="1" applyBorder="1" applyAlignment="1">
      <alignment horizontal="left"/>
    </xf>
    <xf numFmtId="0" fontId="79" fillId="40" borderId="11" xfId="0" applyFont="1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19" xfId="0" applyFill="1" applyBorder="1" applyAlignment="1">
      <alignment/>
    </xf>
    <xf numFmtId="0" fontId="76" fillId="0" borderId="14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4" xfId="0" applyFont="1" applyBorder="1" applyAlignment="1">
      <alignment/>
    </xf>
    <xf numFmtId="0" fontId="79" fillId="40" borderId="15" xfId="0" applyFont="1" applyFill="1" applyBorder="1" applyAlignment="1">
      <alignment horizontal="center" vertical="center"/>
    </xf>
    <xf numFmtId="0" fontId="79" fillId="40" borderId="16" xfId="0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79" fillId="4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wrapText="1"/>
    </xf>
    <xf numFmtId="0" fontId="102" fillId="0" borderId="11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 wrapText="1"/>
    </xf>
    <xf numFmtId="0" fontId="102" fillId="0" borderId="20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40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79" fillId="40" borderId="10" xfId="0" applyFont="1" applyFill="1" applyBorder="1" applyAlignment="1">
      <alignment horizontal="center" vertical="center" wrapText="1"/>
    </xf>
    <xf numFmtId="0" fontId="79" fillId="4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rgb="FFFF0000"/>
      </font>
    </dxf>
    <dxf>
      <font>
        <u val="single"/>
        <color rgb="FFFF0000"/>
      </font>
    </dxf>
    <dxf>
      <font>
        <u val="single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0</xdr:rowOff>
    </xdr:from>
    <xdr:to>
      <xdr:col>13</xdr:col>
      <xdr:colOff>0</xdr:colOff>
      <xdr:row>9</xdr:row>
      <xdr:rowOff>0</xdr:rowOff>
    </xdr:to>
    <xdr:pic>
      <xdr:nvPicPr>
        <xdr:cNvPr id="1" name="Picture 3" descr="HM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76250"/>
          <a:ext cx="2428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zoomScalePageLayoutView="0" workbookViewId="0" topLeftCell="A1">
      <selection activeCell="B21" sqref="B21:G22"/>
    </sheetView>
  </sheetViews>
  <sheetFormatPr defaultColWidth="9.140625" defaultRowHeight="15"/>
  <cols>
    <col min="1" max="1" width="10.57421875" style="0" customWidth="1"/>
    <col min="2" max="2" width="9.140625" style="0" customWidth="1"/>
    <col min="8" max="8" width="11.421875" style="0" customWidth="1"/>
  </cols>
  <sheetData>
    <row r="3" spans="1:8" ht="15">
      <c r="A3" s="317" t="s">
        <v>0</v>
      </c>
      <c r="B3" s="318"/>
      <c r="C3" s="318"/>
      <c r="D3" s="318"/>
      <c r="E3" s="318"/>
      <c r="F3" s="318"/>
      <c r="G3" s="318"/>
      <c r="H3" s="319"/>
    </row>
    <row r="4" spans="1:8" ht="15">
      <c r="A4" s="318"/>
      <c r="B4" s="318"/>
      <c r="C4" s="318"/>
      <c r="D4" s="318"/>
      <c r="E4" s="318"/>
      <c r="F4" s="318"/>
      <c r="G4" s="318"/>
      <c r="H4" s="319"/>
    </row>
    <row r="5" spans="1:8" ht="15">
      <c r="A5" s="318"/>
      <c r="B5" s="318"/>
      <c r="C5" s="318"/>
      <c r="D5" s="318"/>
      <c r="E5" s="318"/>
      <c r="F5" s="318"/>
      <c r="G5" s="318"/>
      <c r="H5" s="319"/>
    </row>
    <row r="6" spans="1:8" ht="15">
      <c r="A6" s="317" t="s">
        <v>216</v>
      </c>
      <c r="B6" s="318"/>
      <c r="C6" s="318"/>
      <c r="D6" s="318"/>
      <c r="E6" s="318"/>
      <c r="F6" s="318"/>
      <c r="G6" s="318"/>
      <c r="H6" s="319"/>
    </row>
    <row r="7" spans="1:8" ht="15">
      <c r="A7" s="318"/>
      <c r="B7" s="318"/>
      <c r="C7" s="318"/>
      <c r="D7" s="318"/>
      <c r="E7" s="318"/>
      <c r="F7" s="318"/>
      <c r="G7" s="318"/>
      <c r="H7" s="319"/>
    </row>
    <row r="8" spans="1:8" ht="15">
      <c r="A8" s="318"/>
      <c r="B8" s="318"/>
      <c r="C8" s="318"/>
      <c r="D8" s="318"/>
      <c r="E8" s="318"/>
      <c r="F8" s="318"/>
      <c r="G8" s="318"/>
      <c r="H8" s="319"/>
    </row>
    <row r="9" spans="1:8" ht="26.25">
      <c r="A9" s="20"/>
      <c r="B9" s="21"/>
      <c r="C9" s="327" t="s">
        <v>52</v>
      </c>
      <c r="D9" s="327"/>
      <c r="E9" s="327"/>
      <c r="F9" s="327"/>
      <c r="G9" s="21"/>
      <c r="H9" s="12"/>
    </row>
    <row r="10" spans="1:8" ht="26.25">
      <c r="A10" s="20"/>
      <c r="B10" s="327" t="s">
        <v>53</v>
      </c>
      <c r="C10" s="328"/>
      <c r="D10" s="328"/>
      <c r="E10" s="328"/>
      <c r="F10" s="328"/>
      <c r="G10" s="328"/>
      <c r="H10" s="12"/>
    </row>
    <row r="11" spans="1:8" ht="26.25">
      <c r="A11" s="11"/>
      <c r="B11" s="1"/>
      <c r="C11" s="1"/>
      <c r="D11" s="1"/>
      <c r="E11" s="1"/>
      <c r="F11" s="1"/>
      <c r="G11" s="1"/>
      <c r="H11" s="12"/>
    </row>
    <row r="12" spans="1:8" ht="26.25">
      <c r="A12" s="11"/>
      <c r="B12" s="1"/>
      <c r="C12" s="1"/>
      <c r="D12" s="1"/>
      <c r="E12" s="1"/>
      <c r="F12" s="1"/>
      <c r="G12" s="1"/>
      <c r="H12" s="12"/>
    </row>
    <row r="13" spans="1:8" ht="15">
      <c r="A13" s="329" t="s">
        <v>3</v>
      </c>
      <c r="B13" s="322"/>
      <c r="C13" s="322"/>
      <c r="D13" s="322"/>
      <c r="E13" s="322"/>
      <c r="F13" s="322"/>
      <c r="G13" s="323"/>
      <c r="H13" s="12"/>
    </row>
    <row r="14" spans="1:8" ht="15">
      <c r="A14" s="330"/>
      <c r="B14" s="324"/>
      <c r="C14" s="324"/>
      <c r="D14" s="324"/>
      <c r="E14" s="324"/>
      <c r="F14" s="324"/>
      <c r="G14" s="323"/>
      <c r="H14" s="12"/>
    </row>
    <row r="15" spans="1:8" ht="15" customHeight="1">
      <c r="A15" s="325" t="s">
        <v>19</v>
      </c>
      <c r="B15" s="322"/>
      <c r="C15" s="322"/>
      <c r="D15" s="322"/>
      <c r="E15" s="322"/>
      <c r="F15" s="322"/>
      <c r="G15" s="323"/>
      <c r="H15" s="12"/>
    </row>
    <row r="16" spans="1:8" ht="15" customHeight="1">
      <c r="A16" s="326"/>
      <c r="B16" s="324"/>
      <c r="C16" s="324"/>
      <c r="D16" s="324"/>
      <c r="E16" s="324"/>
      <c r="F16" s="324"/>
      <c r="G16" s="323"/>
      <c r="H16" s="12"/>
    </row>
    <row r="17" spans="1:8" ht="15" customHeight="1">
      <c r="A17" s="320" t="s">
        <v>15</v>
      </c>
      <c r="B17" s="322"/>
      <c r="C17" s="322"/>
      <c r="D17" s="322"/>
      <c r="E17" s="322"/>
      <c r="F17" s="322"/>
      <c r="G17" s="323"/>
      <c r="H17" s="12"/>
    </row>
    <row r="18" spans="1:8" ht="15" customHeight="1">
      <c r="A18" s="321"/>
      <c r="B18" s="324"/>
      <c r="C18" s="324"/>
      <c r="D18" s="324"/>
      <c r="E18" s="324"/>
      <c r="F18" s="324"/>
      <c r="G18" s="323"/>
      <c r="H18" s="12"/>
    </row>
    <row r="19" spans="1:8" ht="15" customHeight="1">
      <c r="A19" s="331" t="s">
        <v>1</v>
      </c>
      <c r="B19" s="322"/>
      <c r="C19" s="322"/>
      <c r="D19" s="322"/>
      <c r="E19" s="322"/>
      <c r="F19" s="322"/>
      <c r="G19" s="323"/>
      <c r="H19" s="12"/>
    </row>
    <row r="20" spans="1:8" ht="15" customHeight="1">
      <c r="A20" s="332"/>
      <c r="B20" s="324"/>
      <c r="C20" s="324"/>
      <c r="D20" s="324"/>
      <c r="E20" s="324"/>
      <c r="F20" s="324"/>
      <c r="G20" s="323"/>
      <c r="H20" s="12"/>
    </row>
    <row r="21" spans="1:8" ht="15" customHeight="1">
      <c r="A21" s="331" t="s">
        <v>2</v>
      </c>
      <c r="B21" s="322"/>
      <c r="C21" s="322"/>
      <c r="D21" s="322"/>
      <c r="E21" s="322"/>
      <c r="F21" s="322"/>
      <c r="G21" s="323"/>
      <c r="H21" s="12"/>
    </row>
    <row r="22" spans="1:8" ht="15" customHeight="1">
      <c r="A22" s="332"/>
      <c r="B22" s="324"/>
      <c r="C22" s="324"/>
      <c r="D22" s="324"/>
      <c r="E22" s="324"/>
      <c r="F22" s="324"/>
      <c r="G22" s="323"/>
      <c r="H22" s="12"/>
    </row>
    <row r="23" spans="1:8" ht="15" customHeight="1">
      <c r="A23" s="320" t="s">
        <v>17</v>
      </c>
      <c r="B23" s="322" t="s">
        <v>215</v>
      </c>
      <c r="C23" s="322"/>
      <c r="D23" s="322"/>
      <c r="E23" s="322"/>
      <c r="F23" s="322"/>
      <c r="G23" s="323"/>
      <c r="H23" s="12"/>
    </row>
    <row r="24" spans="1:8" ht="15" customHeight="1">
      <c r="A24" s="321"/>
      <c r="B24" s="324"/>
      <c r="C24" s="324"/>
      <c r="D24" s="324"/>
      <c r="E24" s="324"/>
      <c r="F24" s="324"/>
      <c r="G24" s="323"/>
      <c r="H24" s="12"/>
    </row>
    <row r="25" spans="1:8" ht="15" customHeight="1">
      <c r="A25" s="12"/>
      <c r="H25" s="12"/>
    </row>
    <row r="26" spans="1:8" ht="15" customHeight="1">
      <c r="A26" s="12"/>
      <c r="H26" s="12"/>
    </row>
    <row r="27" spans="1:8" ht="15" customHeight="1">
      <c r="A27" s="12"/>
      <c r="H27" s="12"/>
    </row>
    <row r="28" spans="1:8" ht="15" customHeight="1">
      <c r="A28" s="12"/>
      <c r="H28" s="12"/>
    </row>
    <row r="29" spans="1:8" ht="15">
      <c r="A29" s="12"/>
      <c r="H29" s="12"/>
    </row>
    <row r="30" spans="1:8" ht="15">
      <c r="A30" s="12"/>
      <c r="H30" s="12"/>
    </row>
    <row r="31" spans="1:8" ht="15">
      <c r="A31" s="12"/>
      <c r="H31" s="12"/>
    </row>
    <row r="32" spans="1:8" ht="15">
      <c r="A32" s="12"/>
      <c r="H32" s="12"/>
    </row>
    <row r="33" spans="1:8" ht="15">
      <c r="A33" s="12"/>
      <c r="H33" s="12"/>
    </row>
    <row r="34" spans="1:8" ht="15">
      <c r="A34" s="12"/>
      <c r="H34" s="12"/>
    </row>
    <row r="35" spans="1:8" ht="15">
      <c r="A35" s="12"/>
      <c r="H35" s="12"/>
    </row>
    <row r="36" spans="1:8" ht="15">
      <c r="A36" s="12"/>
      <c r="H36" s="12"/>
    </row>
    <row r="37" spans="1:8" ht="15">
      <c r="A37" s="12"/>
      <c r="H37" s="12"/>
    </row>
    <row r="38" spans="1:8" ht="15">
      <c r="A38" s="12"/>
      <c r="B38" s="12"/>
      <c r="C38" s="12"/>
      <c r="D38" s="12"/>
      <c r="E38" s="12"/>
      <c r="F38" s="12"/>
      <c r="G38" s="12"/>
      <c r="H38" s="12"/>
    </row>
    <row r="39" spans="1:8" ht="15">
      <c r="A39" s="12"/>
      <c r="B39" s="12"/>
      <c r="C39" s="12"/>
      <c r="D39" s="12"/>
      <c r="E39" s="12"/>
      <c r="F39" s="12"/>
      <c r="G39" s="12"/>
      <c r="H39" s="12"/>
    </row>
    <row r="40" spans="1:8" ht="15">
      <c r="A40" s="12"/>
      <c r="B40" s="12"/>
      <c r="C40" s="12"/>
      <c r="D40" s="12"/>
      <c r="E40" s="12"/>
      <c r="F40" s="12"/>
      <c r="G40" s="12"/>
      <c r="H40" s="12"/>
    </row>
    <row r="41" spans="1:8" ht="15">
      <c r="A41" s="12"/>
      <c r="B41" s="12"/>
      <c r="C41" s="12"/>
      <c r="D41" s="12"/>
      <c r="E41" s="12"/>
      <c r="F41" s="12"/>
      <c r="G41" s="12"/>
      <c r="H41" s="12"/>
    </row>
    <row r="42" spans="1:8" ht="15">
      <c r="A42" s="12"/>
      <c r="B42" s="12"/>
      <c r="C42" s="12"/>
      <c r="D42" s="12"/>
      <c r="E42" s="12"/>
      <c r="F42" s="12"/>
      <c r="G42" s="12"/>
      <c r="H42" s="12"/>
    </row>
    <row r="43" spans="1:8" ht="15">
      <c r="A43" s="12"/>
      <c r="B43" s="12"/>
      <c r="C43" s="12"/>
      <c r="D43" s="12"/>
      <c r="E43" s="12"/>
      <c r="F43" s="12"/>
      <c r="G43" s="12"/>
      <c r="H43" s="12"/>
    </row>
  </sheetData>
  <sheetProtection/>
  <mergeCells count="16">
    <mergeCell ref="A3:H5"/>
    <mergeCell ref="A6:H8"/>
    <mergeCell ref="A23:A24"/>
    <mergeCell ref="B23:G24"/>
    <mergeCell ref="A15:A16"/>
    <mergeCell ref="B17:G18"/>
    <mergeCell ref="B13:G14"/>
    <mergeCell ref="B19:G20"/>
    <mergeCell ref="C9:F9"/>
    <mergeCell ref="B10:G10"/>
    <mergeCell ref="B15:G16"/>
    <mergeCell ref="B21:G22"/>
    <mergeCell ref="A13:A14"/>
    <mergeCell ref="A17:A18"/>
    <mergeCell ref="A19:A20"/>
    <mergeCell ref="A21:A22"/>
  </mergeCells>
  <printOptions/>
  <pageMargins left="0.6" right="0.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Q96"/>
  <sheetViews>
    <sheetView zoomScale="120" zoomScaleNormal="120" zoomScalePageLayoutView="90" workbookViewId="0" topLeftCell="A77">
      <selection activeCell="O92" sqref="O92:O94"/>
    </sheetView>
  </sheetViews>
  <sheetFormatPr defaultColWidth="9.140625" defaultRowHeight="15"/>
  <cols>
    <col min="1" max="1" width="12.00390625" style="123" customWidth="1"/>
    <col min="2" max="2" width="15.421875" style="51" customWidth="1"/>
    <col min="3" max="4" width="9.140625" style="51" customWidth="1"/>
    <col min="5" max="5" width="3.140625" style="51" customWidth="1"/>
    <col min="6" max="7" width="9.140625" style="51" customWidth="1"/>
    <col min="8" max="8" width="4.8515625" style="51" customWidth="1"/>
    <col min="9" max="10" width="9.140625" style="51" customWidth="1"/>
    <col min="11" max="11" width="8.57421875" style="51" customWidth="1"/>
    <col min="12" max="12" width="3.00390625" style="51" customWidth="1"/>
    <col min="13" max="13" width="0.42578125" style="77" hidden="1" customWidth="1"/>
    <col min="14" max="14" width="9.7109375" style="197" customWidth="1"/>
    <col min="15" max="15" width="7.28125" style="197" customWidth="1"/>
    <col min="16" max="16" width="9.28125" style="197" customWidth="1"/>
    <col min="17" max="17" width="5.00390625" style="0" customWidth="1"/>
  </cols>
  <sheetData>
    <row r="1" spans="1:16" ht="23.25">
      <c r="A1" s="618" t="s">
        <v>21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9"/>
      <c r="M1" s="619"/>
      <c r="N1" s="619"/>
      <c r="O1" s="619"/>
      <c r="P1" s="194"/>
    </row>
    <row r="2" spans="1:16" ht="15.75">
      <c r="A2" s="394" t="s">
        <v>3</v>
      </c>
      <c r="B2" s="395"/>
      <c r="C2" s="394">
        <f>Title!B13</f>
        <v>0</v>
      </c>
      <c r="D2" s="466"/>
      <c r="E2" s="466"/>
      <c r="F2" s="395"/>
      <c r="G2" s="394" t="s">
        <v>1</v>
      </c>
      <c r="H2" s="395"/>
      <c r="I2" s="394">
        <f>Title!B19</f>
        <v>0</v>
      </c>
      <c r="J2" s="466"/>
      <c r="K2" s="395"/>
      <c r="L2" s="639" t="s">
        <v>129</v>
      </c>
      <c r="M2" s="640"/>
      <c r="N2" s="640"/>
      <c r="O2" s="640"/>
      <c r="P2" s="641"/>
    </row>
    <row r="3" spans="1:16" ht="15.75">
      <c r="A3" s="394" t="s">
        <v>20</v>
      </c>
      <c r="B3" s="395"/>
      <c r="C3" s="394">
        <f>Title!B15</f>
        <v>0</v>
      </c>
      <c r="D3" s="466"/>
      <c r="E3" s="466"/>
      <c r="F3" s="395"/>
      <c r="G3" s="394" t="s">
        <v>2</v>
      </c>
      <c r="H3" s="395"/>
      <c r="I3" s="394">
        <f>Title!B21</f>
        <v>0</v>
      </c>
      <c r="J3" s="466"/>
      <c r="K3" s="395"/>
      <c r="L3" s="642"/>
      <c r="M3" s="643"/>
      <c r="N3" s="643"/>
      <c r="O3" s="643"/>
      <c r="P3" s="644"/>
    </row>
    <row r="4" spans="1:16" ht="15.75">
      <c r="A4" s="394" t="s">
        <v>15</v>
      </c>
      <c r="B4" s="395"/>
      <c r="C4" s="394">
        <f>Title!B17</f>
        <v>0</v>
      </c>
      <c r="D4" s="466"/>
      <c r="E4" s="466"/>
      <c r="F4" s="395"/>
      <c r="G4" s="394" t="s">
        <v>18</v>
      </c>
      <c r="H4" s="395"/>
      <c r="I4" s="394" t="str">
        <f>Title!B23</f>
        <v>2016-2017</v>
      </c>
      <c r="J4" s="466"/>
      <c r="K4" s="395"/>
      <c r="L4" s="645"/>
      <c r="M4" s="646"/>
      <c r="N4" s="646"/>
      <c r="O4" s="646"/>
      <c r="P4" s="647"/>
    </row>
    <row r="5" spans="1:16" ht="15">
      <c r="A5" s="20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87"/>
      <c r="N5" s="195"/>
      <c r="O5" s="195"/>
      <c r="P5" s="195"/>
    </row>
    <row r="6" spans="1:16" ht="39" customHeight="1">
      <c r="A6" s="68" t="s">
        <v>10</v>
      </c>
      <c r="B6" s="272" t="s">
        <v>13</v>
      </c>
      <c r="C6" s="415" t="s">
        <v>11</v>
      </c>
      <c r="D6" s="416"/>
      <c r="E6" s="417"/>
      <c r="F6" s="415" t="s">
        <v>12</v>
      </c>
      <c r="G6" s="416"/>
      <c r="H6" s="417"/>
      <c r="I6" s="353" t="s">
        <v>14</v>
      </c>
      <c r="J6" s="429"/>
      <c r="K6" s="429"/>
      <c r="L6" s="429"/>
      <c r="M6" s="354"/>
      <c r="N6" s="176" t="s">
        <v>7</v>
      </c>
      <c r="O6" s="176" t="s">
        <v>33</v>
      </c>
      <c r="P6" s="176" t="s">
        <v>87</v>
      </c>
    </row>
    <row r="7" spans="1:17" ht="15">
      <c r="A7" s="648"/>
      <c r="B7" s="651"/>
      <c r="C7" s="621"/>
      <c r="D7" s="622"/>
      <c r="E7" s="623"/>
      <c r="F7" s="621"/>
      <c r="G7" s="622"/>
      <c r="H7" s="623"/>
      <c r="I7" s="630"/>
      <c r="J7" s="631"/>
      <c r="K7" s="631"/>
      <c r="L7" s="631"/>
      <c r="M7" s="632"/>
      <c r="N7" s="615"/>
      <c r="O7" s="615"/>
      <c r="P7" s="615"/>
      <c r="Q7" s="670">
        <f>IF(N7+O7&gt;1,"ERROR! You cannot be speaker &amp; attendant at one time","")</f>
      </c>
    </row>
    <row r="8" spans="1:17" ht="15">
      <c r="A8" s="649"/>
      <c r="B8" s="652"/>
      <c r="C8" s="624"/>
      <c r="D8" s="625"/>
      <c r="E8" s="626"/>
      <c r="F8" s="624"/>
      <c r="G8" s="625"/>
      <c r="H8" s="626"/>
      <c r="I8" s="633"/>
      <c r="J8" s="634"/>
      <c r="K8" s="634"/>
      <c r="L8" s="634"/>
      <c r="M8" s="635"/>
      <c r="N8" s="616"/>
      <c r="O8" s="616"/>
      <c r="P8" s="616"/>
      <c r="Q8" s="670"/>
    </row>
    <row r="9" spans="1:17" ht="15" customHeight="1">
      <c r="A9" s="650"/>
      <c r="B9" s="653"/>
      <c r="C9" s="627"/>
      <c r="D9" s="628"/>
      <c r="E9" s="629"/>
      <c r="F9" s="627"/>
      <c r="G9" s="628"/>
      <c r="H9" s="629"/>
      <c r="I9" s="636"/>
      <c r="J9" s="637"/>
      <c r="K9" s="637"/>
      <c r="L9" s="637"/>
      <c r="M9" s="638"/>
      <c r="N9" s="617"/>
      <c r="O9" s="617"/>
      <c r="P9" s="617"/>
      <c r="Q9" s="670"/>
    </row>
    <row r="10" spans="1:17" ht="15" customHeight="1">
      <c r="A10" s="648"/>
      <c r="B10" s="651"/>
      <c r="C10" s="621"/>
      <c r="D10" s="622"/>
      <c r="E10" s="623"/>
      <c r="F10" s="621"/>
      <c r="G10" s="622"/>
      <c r="H10" s="623"/>
      <c r="I10" s="630"/>
      <c r="J10" s="631"/>
      <c r="K10" s="631"/>
      <c r="L10" s="631"/>
      <c r="M10" s="632"/>
      <c r="N10" s="615"/>
      <c r="O10" s="615"/>
      <c r="P10" s="615"/>
      <c r="Q10" s="670">
        <f>IF(N10+O10&gt;1,"ERROR! You cannot be speaker &amp; attendant at one time","")</f>
      </c>
    </row>
    <row r="11" spans="1:17" ht="15">
      <c r="A11" s="649"/>
      <c r="B11" s="652"/>
      <c r="C11" s="624"/>
      <c r="D11" s="625"/>
      <c r="E11" s="626"/>
      <c r="F11" s="624"/>
      <c r="G11" s="625"/>
      <c r="H11" s="626"/>
      <c r="I11" s="633"/>
      <c r="J11" s="634"/>
      <c r="K11" s="634"/>
      <c r="L11" s="634"/>
      <c r="M11" s="635"/>
      <c r="N11" s="616"/>
      <c r="O11" s="616"/>
      <c r="P11" s="616"/>
      <c r="Q11" s="670"/>
    </row>
    <row r="12" spans="1:17" ht="15">
      <c r="A12" s="650"/>
      <c r="B12" s="653"/>
      <c r="C12" s="627"/>
      <c r="D12" s="628"/>
      <c r="E12" s="629"/>
      <c r="F12" s="627"/>
      <c r="G12" s="628"/>
      <c r="H12" s="629"/>
      <c r="I12" s="636"/>
      <c r="J12" s="637"/>
      <c r="K12" s="637"/>
      <c r="L12" s="637"/>
      <c r="M12" s="638"/>
      <c r="N12" s="617"/>
      <c r="O12" s="617"/>
      <c r="P12" s="617"/>
      <c r="Q12" s="670"/>
    </row>
    <row r="13" spans="1:17" ht="14.25" customHeight="1">
      <c r="A13" s="648"/>
      <c r="B13" s="651"/>
      <c r="C13" s="621"/>
      <c r="D13" s="622"/>
      <c r="E13" s="623"/>
      <c r="F13" s="621"/>
      <c r="G13" s="622"/>
      <c r="H13" s="623"/>
      <c r="I13" s="630"/>
      <c r="J13" s="631"/>
      <c r="K13" s="631"/>
      <c r="L13" s="631"/>
      <c r="M13" s="632"/>
      <c r="N13" s="615"/>
      <c r="O13" s="615"/>
      <c r="P13" s="615"/>
      <c r="Q13" s="670">
        <f>IF(N13+O13&gt;1,"ERROR! You cannot be speaker &amp; attendant at one time","")</f>
      </c>
    </row>
    <row r="14" spans="1:17" ht="14.25" customHeight="1">
      <c r="A14" s="649"/>
      <c r="B14" s="652"/>
      <c r="C14" s="624"/>
      <c r="D14" s="625"/>
      <c r="E14" s="626"/>
      <c r="F14" s="624"/>
      <c r="G14" s="625"/>
      <c r="H14" s="626"/>
      <c r="I14" s="633"/>
      <c r="J14" s="634"/>
      <c r="K14" s="634"/>
      <c r="L14" s="634"/>
      <c r="M14" s="635"/>
      <c r="N14" s="616"/>
      <c r="O14" s="616"/>
      <c r="P14" s="616"/>
      <c r="Q14" s="670"/>
    </row>
    <row r="15" spans="1:17" ht="15">
      <c r="A15" s="650"/>
      <c r="B15" s="653"/>
      <c r="C15" s="627"/>
      <c r="D15" s="628"/>
      <c r="E15" s="629"/>
      <c r="F15" s="627"/>
      <c r="G15" s="628"/>
      <c r="H15" s="629"/>
      <c r="I15" s="636"/>
      <c r="J15" s="637"/>
      <c r="K15" s="637"/>
      <c r="L15" s="637"/>
      <c r="M15" s="638"/>
      <c r="N15" s="617"/>
      <c r="O15" s="617"/>
      <c r="P15" s="620"/>
      <c r="Q15" s="670"/>
    </row>
    <row r="16" spans="1:17" ht="14.25" customHeight="1">
      <c r="A16" s="648"/>
      <c r="B16" s="651"/>
      <c r="C16" s="621"/>
      <c r="D16" s="622"/>
      <c r="E16" s="623"/>
      <c r="F16" s="621"/>
      <c r="G16" s="622"/>
      <c r="H16" s="623"/>
      <c r="I16" s="630"/>
      <c r="J16" s="631"/>
      <c r="K16" s="631"/>
      <c r="L16" s="631"/>
      <c r="M16" s="632"/>
      <c r="N16" s="615"/>
      <c r="O16" s="615"/>
      <c r="P16" s="615"/>
      <c r="Q16" s="670">
        <f>IF(N16+O16&gt;1,"ERROR! You cannot be speaker &amp; attendant at one time","")</f>
      </c>
    </row>
    <row r="17" spans="1:17" ht="14.25" customHeight="1">
      <c r="A17" s="649"/>
      <c r="B17" s="652"/>
      <c r="C17" s="624"/>
      <c r="D17" s="625"/>
      <c r="E17" s="626"/>
      <c r="F17" s="624"/>
      <c r="G17" s="625"/>
      <c r="H17" s="626"/>
      <c r="I17" s="633"/>
      <c r="J17" s="634"/>
      <c r="K17" s="634"/>
      <c r="L17" s="634"/>
      <c r="M17" s="635"/>
      <c r="N17" s="616"/>
      <c r="O17" s="616"/>
      <c r="P17" s="616"/>
      <c r="Q17" s="670"/>
    </row>
    <row r="18" spans="1:17" ht="15">
      <c r="A18" s="650"/>
      <c r="B18" s="653"/>
      <c r="C18" s="627"/>
      <c r="D18" s="628"/>
      <c r="E18" s="629"/>
      <c r="F18" s="655"/>
      <c r="G18" s="656"/>
      <c r="H18" s="657"/>
      <c r="I18" s="636"/>
      <c r="J18" s="637"/>
      <c r="K18" s="637"/>
      <c r="L18" s="637"/>
      <c r="M18" s="638"/>
      <c r="N18" s="617"/>
      <c r="O18" s="617"/>
      <c r="P18" s="617"/>
      <c r="Q18" s="670"/>
    </row>
    <row r="19" spans="1:17" ht="15">
      <c r="A19" s="648"/>
      <c r="B19" s="651"/>
      <c r="C19" s="621"/>
      <c r="D19" s="622"/>
      <c r="E19" s="623"/>
      <c r="F19" s="621"/>
      <c r="G19" s="622"/>
      <c r="H19" s="623"/>
      <c r="I19" s="654"/>
      <c r="J19" s="631"/>
      <c r="K19" s="631"/>
      <c r="L19" s="631"/>
      <c r="M19" s="632"/>
      <c r="N19" s="615"/>
      <c r="O19" s="615"/>
      <c r="P19" s="615"/>
      <c r="Q19" s="670">
        <f>IF(N19+O19&gt;1,"ERROR! You cannot be speaker &amp; attendant at one time","")</f>
      </c>
    </row>
    <row r="20" spans="1:17" ht="15">
      <c r="A20" s="649"/>
      <c r="B20" s="652"/>
      <c r="C20" s="624"/>
      <c r="D20" s="625"/>
      <c r="E20" s="626"/>
      <c r="F20" s="624"/>
      <c r="G20" s="625"/>
      <c r="H20" s="626"/>
      <c r="I20" s="633"/>
      <c r="J20" s="634"/>
      <c r="K20" s="634"/>
      <c r="L20" s="634"/>
      <c r="M20" s="635"/>
      <c r="N20" s="616"/>
      <c r="O20" s="616"/>
      <c r="P20" s="616"/>
      <c r="Q20" s="670"/>
    </row>
    <row r="21" spans="1:17" ht="15">
      <c r="A21" s="650"/>
      <c r="B21" s="653"/>
      <c r="C21" s="627"/>
      <c r="D21" s="628"/>
      <c r="E21" s="629"/>
      <c r="F21" s="627"/>
      <c r="G21" s="628"/>
      <c r="H21" s="629"/>
      <c r="I21" s="636"/>
      <c r="J21" s="637"/>
      <c r="K21" s="637"/>
      <c r="L21" s="637"/>
      <c r="M21" s="638"/>
      <c r="N21" s="617"/>
      <c r="O21" s="617"/>
      <c r="P21" s="617"/>
      <c r="Q21" s="670"/>
    </row>
    <row r="22" spans="1:17" ht="15">
      <c r="A22" s="648"/>
      <c r="B22" s="651"/>
      <c r="C22" s="621"/>
      <c r="D22" s="622"/>
      <c r="E22" s="623"/>
      <c r="F22" s="621"/>
      <c r="G22" s="622"/>
      <c r="H22" s="623"/>
      <c r="I22" s="654"/>
      <c r="J22" s="631"/>
      <c r="K22" s="631"/>
      <c r="L22" s="631"/>
      <c r="M22" s="632"/>
      <c r="N22" s="615"/>
      <c r="O22" s="615"/>
      <c r="P22" s="615"/>
      <c r="Q22" s="670">
        <f>IF(N22+O22&gt;1,"ERROR! You cannot be speaker &amp; attendant at one time","")</f>
      </c>
    </row>
    <row r="23" spans="1:17" ht="15">
      <c r="A23" s="649"/>
      <c r="B23" s="652"/>
      <c r="C23" s="624"/>
      <c r="D23" s="625"/>
      <c r="E23" s="626"/>
      <c r="F23" s="624"/>
      <c r="G23" s="625"/>
      <c r="H23" s="626"/>
      <c r="I23" s="633"/>
      <c r="J23" s="634"/>
      <c r="K23" s="634"/>
      <c r="L23" s="634"/>
      <c r="M23" s="635"/>
      <c r="N23" s="616"/>
      <c r="O23" s="616"/>
      <c r="P23" s="616"/>
      <c r="Q23" s="670"/>
    </row>
    <row r="24" spans="1:17" ht="15">
      <c r="A24" s="650"/>
      <c r="B24" s="653"/>
      <c r="C24" s="627"/>
      <c r="D24" s="628"/>
      <c r="E24" s="629"/>
      <c r="F24" s="627"/>
      <c r="G24" s="628"/>
      <c r="H24" s="629"/>
      <c r="I24" s="636"/>
      <c r="J24" s="637"/>
      <c r="K24" s="637"/>
      <c r="L24" s="637"/>
      <c r="M24" s="638"/>
      <c r="N24" s="617"/>
      <c r="O24" s="617"/>
      <c r="P24" s="617"/>
      <c r="Q24" s="670"/>
    </row>
    <row r="25" spans="1:17" ht="15">
      <c r="A25" s="648"/>
      <c r="B25" s="651"/>
      <c r="C25" s="621"/>
      <c r="D25" s="622"/>
      <c r="E25" s="623"/>
      <c r="F25" s="621"/>
      <c r="G25" s="622"/>
      <c r="H25" s="623"/>
      <c r="I25" s="654"/>
      <c r="J25" s="631"/>
      <c r="K25" s="631"/>
      <c r="L25" s="631"/>
      <c r="M25" s="632"/>
      <c r="N25" s="615"/>
      <c r="O25" s="615"/>
      <c r="P25" s="615"/>
      <c r="Q25" s="670">
        <f>IF(N25+O25&gt;1,"ERROR! You cannot be speaker &amp; attendant at one time","")</f>
      </c>
    </row>
    <row r="26" spans="1:17" ht="15">
      <c r="A26" s="649"/>
      <c r="B26" s="652"/>
      <c r="C26" s="624"/>
      <c r="D26" s="625"/>
      <c r="E26" s="626"/>
      <c r="F26" s="624"/>
      <c r="G26" s="625"/>
      <c r="H26" s="626"/>
      <c r="I26" s="633"/>
      <c r="J26" s="634"/>
      <c r="K26" s="634"/>
      <c r="L26" s="634"/>
      <c r="M26" s="635"/>
      <c r="N26" s="616"/>
      <c r="O26" s="616"/>
      <c r="P26" s="616"/>
      <c r="Q26" s="670"/>
    </row>
    <row r="27" spans="1:17" ht="15">
      <c r="A27" s="650"/>
      <c r="B27" s="653"/>
      <c r="C27" s="627"/>
      <c r="D27" s="628"/>
      <c r="E27" s="629"/>
      <c r="F27" s="627"/>
      <c r="G27" s="628"/>
      <c r="H27" s="629"/>
      <c r="I27" s="636"/>
      <c r="J27" s="637"/>
      <c r="K27" s="637"/>
      <c r="L27" s="637"/>
      <c r="M27" s="638"/>
      <c r="N27" s="617"/>
      <c r="O27" s="617"/>
      <c r="P27" s="617"/>
      <c r="Q27" s="670"/>
    </row>
    <row r="28" spans="1:17" ht="15">
      <c r="A28" s="648"/>
      <c r="B28" s="651"/>
      <c r="C28" s="660"/>
      <c r="D28" s="660"/>
      <c r="E28" s="660"/>
      <c r="F28" s="660"/>
      <c r="G28" s="660"/>
      <c r="H28" s="660"/>
      <c r="I28" s="661"/>
      <c r="J28" s="661"/>
      <c r="K28" s="661"/>
      <c r="L28" s="661"/>
      <c r="M28" s="661"/>
      <c r="N28" s="615"/>
      <c r="O28" s="615"/>
      <c r="P28" s="615"/>
      <c r="Q28" s="670">
        <f>IF(N28+O28&gt;1,"ERROR! You cannot be speaker &amp; attendant at one time","")</f>
      </c>
    </row>
    <row r="29" spans="1:17" ht="15">
      <c r="A29" s="649"/>
      <c r="B29" s="652"/>
      <c r="C29" s="652"/>
      <c r="D29" s="652"/>
      <c r="E29" s="652"/>
      <c r="F29" s="652"/>
      <c r="G29" s="652"/>
      <c r="H29" s="652"/>
      <c r="I29" s="662"/>
      <c r="J29" s="662"/>
      <c r="K29" s="662"/>
      <c r="L29" s="662"/>
      <c r="M29" s="662"/>
      <c r="N29" s="616"/>
      <c r="O29" s="616"/>
      <c r="P29" s="616"/>
      <c r="Q29" s="670"/>
    </row>
    <row r="30" spans="1:17" ht="15">
      <c r="A30" s="650"/>
      <c r="B30" s="653"/>
      <c r="C30" s="653"/>
      <c r="D30" s="653"/>
      <c r="E30" s="653"/>
      <c r="F30" s="653"/>
      <c r="G30" s="653"/>
      <c r="H30" s="653"/>
      <c r="I30" s="663"/>
      <c r="J30" s="663"/>
      <c r="K30" s="663"/>
      <c r="L30" s="663"/>
      <c r="M30" s="663"/>
      <c r="N30" s="617"/>
      <c r="O30" s="617"/>
      <c r="P30" s="617"/>
      <c r="Q30" s="670"/>
    </row>
    <row r="31" spans="1:16" ht="15.75">
      <c r="A31" s="201"/>
      <c r="B31" s="191"/>
      <c r="C31" s="658"/>
      <c r="D31" s="658"/>
      <c r="E31" s="658"/>
      <c r="F31" s="658"/>
      <c r="G31" s="658"/>
      <c r="H31" s="658"/>
      <c r="I31" s="664"/>
      <c r="J31" s="664"/>
      <c r="K31" s="664"/>
      <c r="L31" s="664"/>
      <c r="M31" s="664"/>
      <c r="N31" s="196"/>
      <c r="O31" s="196"/>
      <c r="P31" s="196"/>
    </row>
    <row r="32" spans="1:16" ht="15.75">
      <c r="A32" s="202"/>
      <c r="B32" s="192"/>
      <c r="C32" s="658"/>
      <c r="D32" s="658"/>
      <c r="E32" s="658"/>
      <c r="F32" s="658"/>
      <c r="G32" s="658"/>
      <c r="H32" s="658"/>
      <c r="I32" s="659"/>
      <c r="J32" s="659"/>
      <c r="K32" s="659"/>
      <c r="L32" s="659"/>
      <c r="M32" s="659"/>
      <c r="N32" s="196"/>
      <c r="O32" s="196"/>
      <c r="P32" s="196"/>
    </row>
    <row r="33" spans="1:16" ht="23.25">
      <c r="A33" s="618" t="s">
        <v>21</v>
      </c>
      <c r="B33" s="618"/>
      <c r="C33" s="618"/>
      <c r="D33" s="618"/>
      <c r="E33" s="618"/>
      <c r="F33" s="618"/>
      <c r="G33" s="618"/>
      <c r="H33" s="618"/>
      <c r="I33" s="618"/>
      <c r="J33" s="618"/>
      <c r="K33" s="618"/>
      <c r="L33" s="619"/>
      <c r="M33" s="619"/>
      <c r="N33" s="619"/>
      <c r="O33" s="619"/>
      <c r="P33" s="194"/>
    </row>
    <row r="34" spans="1:16" ht="15.75" customHeight="1">
      <c r="A34" s="394" t="s">
        <v>3</v>
      </c>
      <c r="B34" s="395"/>
      <c r="C34" s="394">
        <f>C2</f>
        <v>0</v>
      </c>
      <c r="D34" s="466"/>
      <c r="E34" s="466"/>
      <c r="F34" s="395"/>
      <c r="G34" s="394" t="s">
        <v>1</v>
      </c>
      <c r="H34" s="395"/>
      <c r="I34" s="394">
        <f>I2</f>
        <v>0</v>
      </c>
      <c r="J34" s="466"/>
      <c r="K34" s="395"/>
      <c r="L34" s="639" t="str">
        <f>L2</f>
        <v> Training courses </v>
      </c>
      <c r="M34" s="640"/>
      <c r="N34" s="640"/>
      <c r="O34" s="640"/>
      <c r="P34" s="641"/>
    </row>
    <row r="35" spans="1:16" ht="15.75" customHeight="1">
      <c r="A35" s="394" t="s">
        <v>20</v>
      </c>
      <c r="B35" s="395"/>
      <c r="C35" s="394">
        <f>C3</f>
        <v>0</v>
      </c>
      <c r="D35" s="466"/>
      <c r="E35" s="466"/>
      <c r="F35" s="395"/>
      <c r="G35" s="394" t="s">
        <v>2</v>
      </c>
      <c r="H35" s="395"/>
      <c r="I35" s="394">
        <f>I3</f>
        <v>0</v>
      </c>
      <c r="J35" s="466"/>
      <c r="K35" s="395"/>
      <c r="L35" s="642"/>
      <c r="M35" s="643"/>
      <c r="N35" s="643"/>
      <c r="O35" s="643"/>
      <c r="P35" s="644"/>
    </row>
    <row r="36" spans="1:16" ht="15.75" customHeight="1">
      <c r="A36" s="394" t="s">
        <v>15</v>
      </c>
      <c r="B36" s="395"/>
      <c r="C36" s="394">
        <f>C4</f>
        <v>0</v>
      </c>
      <c r="D36" s="466"/>
      <c r="E36" s="466"/>
      <c r="F36" s="395"/>
      <c r="G36" s="394" t="s">
        <v>18</v>
      </c>
      <c r="H36" s="395"/>
      <c r="I36" s="394" t="str">
        <f>I4</f>
        <v>2016-2017</v>
      </c>
      <c r="J36" s="466"/>
      <c r="K36" s="395"/>
      <c r="L36" s="645"/>
      <c r="M36" s="646"/>
      <c r="N36" s="646"/>
      <c r="O36" s="646"/>
      <c r="P36" s="647"/>
    </row>
    <row r="37" spans="1:16" ht="15">
      <c r="A37" s="20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87"/>
      <c r="N37" s="195"/>
      <c r="O37" s="195"/>
      <c r="P37" s="195"/>
    </row>
    <row r="38" spans="1:16" ht="36" customHeight="1">
      <c r="A38" s="68" t="str">
        <f>A6</f>
        <v>Date</v>
      </c>
      <c r="B38" s="272" t="str">
        <f>B6</f>
        <v>Time</v>
      </c>
      <c r="C38" s="415" t="s">
        <v>11</v>
      </c>
      <c r="D38" s="416"/>
      <c r="E38" s="417"/>
      <c r="F38" s="415" t="s">
        <v>12</v>
      </c>
      <c r="G38" s="416"/>
      <c r="H38" s="417"/>
      <c r="I38" s="353" t="s">
        <v>14</v>
      </c>
      <c r="J38" s="429"/>
      <c r="K38" s="429"/>
      <c r="L38" s="429"/>
      <c r="M38" s="354"/>
      <c r="N38" s="176" t="s">
        <v>7</v>
      </c>
      <c r="O38" s="176" t="s">
        <v>33</v>
      </c>
      <c r="P38" s="176" t="s">
        <v>87</v>
      </c>
    </row>
    <row r="39" spans="1:17" ht="15">
      <c r="A39" s="648"/>
      <c r="B39" s="665"/>
      <c r="C39" s="621"/>
      <c r="D39" s="622"/>
      <c r="E39" s="623"/>
      <c r="F39" s="621"/>
      <c r="G39" s="622"/>
      <c r="H39" s="623"/>
      <c r="I39" s="654"/>
      <c r="J39" s="631"/>
      <c r="K39" s="631"/>
      <c r="L39" s="631"/>
      <c r="M39" s="632"/>
      <c r="N39" s="615"/>
      <c r="O39" s="615"/>
      <c r="P39" s="615"/>
      <c r="Q39" s="670">
        <f>IF(N39+O39&gt;1,"ERROR! You cannot be speaker &amp; attendant at one time","")</f>
      </c>
    </row>
    <row r="40" spans="1:17" ht="15">
      <c r="A40" s="649"/>
      <c r="B40" s="666"/>
      <c r="C40" s="624"/>
      <c r="D40" s="625"/>
      <c r="E40" s="626"/>
      <c r="F40" s="624"/>
      <c r="G40" s="625"/>
      <c r="H40" s="626"/>
      <c r="I40" s="633"/>
      <c r="J40" s="634"/>
      <c r="K40" s="634"/>
      <c r="L40" s="634"/>
      <c r="M40" s="635"/>
      <c r="N40" s="616"/>
      <c r="O40" s="616"/>
      <c r="P40" s="616"/>
      <c r="Q40" s="670"/>
    </row>
    <row r="41" spans="1:17" ht="15">
      <c r="A41" s="650"/>
      <c r="B41" s="653"/>
      <c r="C41" s="627"/>
      <c r="D41" s="628"/>
      <c r="E41" s="629"/>
      <c r="F41" s="627"/>
      <c r="G41" s="628"/>
      <c r="H41" s="629"/>
      <c r="I41" s="636"/>
      <c r="J41" s="637"/>
      <c r="K41" s="637"/>
      <c r="L41" s="637"/>
      <c r="M41" s="638"/>
      <c r="N41" s="617"/>
      <c r="O41" s="617"/>
      <c r="P41" s="617"/>
      <c r="Q41" s="670"/>
    </row>
    <row r="42" spans="1:17" ht="15">
      <c r="A42" s="648"/>
      <c r="B42" s="651"/>
      <c r="C42" s="621"/>
      <c r="D42" s="622"/>
      <c r="E42" s="623"/>
      <c r="F42" s="621"/>
      <c r="G42" s="622"/>
      <c r="H42" s="623"/>
      <c r="I42" s="654"/>
      <c r="J42" s="631"/>
      <c r="K42" s="631"/>
      <c r="L42" s="631"/>
      <c r="M42" s="632"/>
      <c r="N42" s="615"/>
      <c r="O42" s="615"/>
      <c r="P42" s="615"/>
      <c r="Q42" s="670">
        <f>IF(N42+O42&gt;1,"ERROR! You cannot be speaker &amp; attendant at one time","")</f>
      </c>
    </row>
    <row r="43" spans="1:17" ht="15">
      <c r="A43" s="649"/>
      <c r="B43" s="652"/>
      <c r="C43" s="624"/>
      <c r="D43" s="625"/>
      <c r="E43" s="626"/>
      <c r="F43" s="624"/>
      <c r="G43" s="625"/>
      <c r="H43" s="626"/>
      <c r="I43" s="633"/>
      <c r="J43" s="634"/>
      <c r="K43" s="634"/>
      <c r="L43" s="634"/>
      <c r="M43" s="635"/>
      <c r="N43" s="616"/>
      <c r="O43" s="616"/>
      <c r="P43" s="616"/>
      <c r="Q43" s="670"/>
    </row>
    <row r="44" spans="1:17" ht="15">
      <c r="A44" s="650"/>
      <c r="B44" s="653"/>
      <c r="C44" s="627"/>
      <c r="D44" s="628"/>
      <c r="E44" s="629"/>
      <c r="F44" s="627"/>
      <c r="G44" s="628"/>
      <c r="H44" s="629"/>
      <c r="I44" s="636"/>
      <c r="J44" s="637"/>
      <c r="K44" s="637"/>
      <c r="L44" s="637"/>
      <c r="M44" s="638"/>
      <c r="N44" s="617"/>
      <c r="O44" s="617"/>
      <c r="P44" s="617"/>
      <c r="Q44" s="670"/>
    </row>
    <row r="45" spans="1:17" ht="15">
      <c r="A45" s="648"/>
      <c r="B45" s="651"/>
      <c r="C45" s="621"/>
      <c r="D45" s="622"/>
      <c r="E45" s="623"/>
      <c r="F45" s="621"/>
      <c r="G45" s="622"/>
      <c r="H45" s="623"/>
      <c r="I45" s="654"/>
      <c r="J45" s="631"/>
      <c r="K45" s="631"/>
      <c r="L45" s="631"/>
      <c r="M45" s="632"/>
      <c r="N45" s="615"/>
      <c r="O45" s="615"/>
      <c r="P45" s="615"/>
      <c r="Q45" s="670">
        <f>IF(N45+O45&gt;1,"ERROR! You cannot be speaker &amp; attendant at one time","")</f>
      </c>
    </row>
    <row r="46" spans="1:17" ht="15">
      <c r="A46" s="649"/>
      <c r="B46" s="652"/>
      <c r="C46" s="624"/>
      <c r="D46" s="625"/>
      <c r="E46" s="626"/>
      <c r="F46" s="624"/>
      <c r="G46" s="625"/>
      <c r="H46" s="626"/>
      <c r="I46" s="633"/>
      <c r="J46" s="634"/>
      <c r="K46" s="634"/>
      <c r="L46" s="634"/>
      <c r="M46" s="635"/>
      <c r="N46" s="616"/>
      <c r="O46" s="616"/>
      <c r="P46" s="616"/>
      <c r="Q46" s="670"/>
    </row>
    <row r="47" spans="1:17" ht="15">
      <c r="A47" s="650"/>
      <c r="B47" s="653"/>
      <c r="C47" s="627"/>
      <c r="D47" s="628"/>
      <c r="E47" s="629"/>
      <c r="F47" s="627"/>
      <c r="G47" s="628"/>
      <c r="H47" s="629"/>
      <c r="I47" s="636"/>
      <c r="J47" s="637"/>
      <c r="K47" s="637"/>
      <c r="L47" s="637"/>
      <c r="M47" s="638"/>
      <c r="N47" s="617"/>
      <c r="O47" s="617"/>
      <c r="P47" s="617"/>
      <c r="Q47" s="670"/>
    </row>
    <row r="48" spans="1:17" ht="15">
      <c r="A48" s="648"/>
      <c r="B48" s="651"/>
      <c r="C48" s="621"/>
      <c r="D48" s="622"/>
      <c r="E48" s="623"/>
      <c r="F48" s="621"/>
      <c r="G48" s="622"/>
      <c r="H48" s="623"/>
      <c r="I48" s="654"/>
      <c r="J48" s="631"/>
      <c r="K48" s="631"/>
      <c r="L48" s="631"/>
      <c r="M48" s="632"/>
      <c r="N48" s="615"/>
      <c r="O48" s="615"/>
      <c r="P48" s="615"/>
      <c r="Q48" s="670">
        <f>IF(N48+O48&gt;1,"ERROR! You cannot be speaker &amp; attendant at one time","")</f>
      </c>
    </row>
    <row r="49" spans="1:17" ht="15">
      <c r="A49" s="649"/>
      <c r="B49" s="652"/>
      <c r="C49" s="624"/>
      <c r="D49" s="625"/>
      <c r="E49" s="626"/>
      <c r="F49" s="624"/>
      <c r="G49" s="625"/>
      <c r="H49" s="626"/>
      <c r="I49" s="633"/>
      <c r="J49" s="634"/>
      <c r="K49" s="634"/>
      <c r="L49" s="634"/>
      <c r="M49" s="635"/>
      <c r="N49" s="616"/>
      <c r="O49" s="616"/>
      <c r="P49" s="616"/>
      <c r="Q49" s="670"/>
    </row>
    <row r="50" spans="1:17" ht="15">
      <c r="A50" s="650"/>
      <c r="B50" s="653"/>
      <c r="C50" s="627"/>
      <c r="D50" s="628"/>
      <c r="E50" s="629"/>
      <c r="F50" s="627"/>
      <c r="G50" s="628"/>
      <c r="H50" s="629"/>
      <c r="I50" s="636"/>
      <c r="J50" s="637"/>
      <c r="K50" s="637"/>
      <c r="L50" s="637"/>
      <c r="M50" s="638"/>
      <c r="N50" s="617"/>
      <c r="O50" s="617"/>
      <c r="P50" s="617"/>
      <c r="Q50" s="670"/>
    </row>
    <row r="51" spans="1:17" ht="15">
      <c r="A51" s="648"/>
      <c r="B51" s="651"/>
      <c r="C51" s="621"/>
      <c r="D51" s="622"/>
      <c r="E51" s="623"/>
      <c r="F51" s="621"/>
      <c r="G51" s="622"/>
      <c r="H51" s="623"/>
      <c r="I51" s="654"/>
      <c r="J51" s="631"/>
      <c r="K51" s="631"/>
      <c r="L51" s="631"/>
      <c r="M51" s="632"/>
      <c r="N51" s="615"/>
      <c r="O51" s="615"/>
      <c r="P51" s="615"/>
      <c r="Q51" s="670">
        <f>IF(N51+O51&gt;1,"ERROR! You cannot be speaker &amp; attendant at one time","")</f>
      </c>
    </row>
    <row r="52" spans="1:17" ht="15">
      <c r="A52" s="649"/>
      <c r="B52" s="652"/>
      <c r="C52" s="624"/>
      <c r="D52" s="625"/>
      <c r="E52" s="626"/>
      <c r="F52" s="624"/>
      <c r="G52" s="625"/>
      <c r="H52" s="626"/>
      <c r="I52" s="633"/>
      <c r="J52" s="634"/>
      <c r="K52" s="634"/>
      <c r="L52" s="634"/>
      <c r="M52" s="635"/>
      <c r="N52" s="616"/>
      <c r="O52" s="616"/>
      <c r="P52" s="616"/>
      <c r="Q52" s="670"/>
    </row>
    <row r="53" spans="1:17" ht="15">
      <c r="A53" s="650"/>
      <c r="B53" s="653"/>
      <c r="C53" s="627"/>
      <c r="D53" s="628"/>
      <c r="E53" s="629"/>
      <c r="F53" s="627"/>
      <c r="G53" s="628"/>
      <c r="H53" s="629"/>
      <c r="I53" s="636"/>
      <c r="J53" s="637"/>
      <c r="K53" s="637"/>
      <c r="L53" s="637"/>
      <c r="M53" s="638"/>
      <c r="N53" s="617"/>
      <c r="O53" s="617"/>
      <c r="P53" s="617"/>
      <c r="Q53" s="670"/>
    </row>
    <row r="54" spans="1:17" ht="15">
      <c r="A54" s="648"/>
      <c r="B54" s="651"/>
      <c r="C54" s="621"/>
      <c r="D54" s="622"/>
      <c r="E54" s="623"/>
      <c r="F54" s="621"/>
      <c r="G54" s="622"/>
      <c r="H54" s="623"/>
      <c r="I54" s="654"/>
      <c r="J54" s="631"/>
      <c r="K54" s="631"/>
      <c r="L54" s="631"/>
      <c r="M54" s="632"/>
      <c r="N54" s="615"/>
      <c r="O54" s="615"/>
      <c r="P54" s="615"/>
      <c r="Q54" s="670">
        <f>IF(N54+O54&gt;1,"ERROR! You cannot be speaker &amp; attendant at one time","")</f>
      </c>
    </row>
    <row r="55" spans="1:17" ht="15">
      <c r="A55" s="649"/>
      <c r="B55" s="652"/>
      <c r="C55" s="624"/>
      <c r="D55" s="625"/>
      <c r="E55" s="626"/>
      <c r="F55" s="624"/>
      <c r="G55" s="625"/>
      <c r="H55" s="626"/>
      <c r="I55" s="633"/>
      <c r="J55" s="634"/>
      <c r="K55" s="634"/>
      <c r="L55" s="634"/>
      <c r="M55" s="635"/>
      <c r="N55" s="616"/>
      <c r="O55" s="616"/>
      <c r="P55" s="616"/>
      <c r="Q55" s="670"/>
    </row>
    <row r="56" spans="1:17" ht="15">
      <c r="A56" s="650"/>
      <c r="B56" s="653"/>
      <c r="C56" s="627"/>
      <c r="D56" s="628"/>
      <c r="E56" s="629"/>
      <c r="F56" s="627"/>
      <c r="G56" s="628"/>
      <c r="H56" s="629"/>
      <c r="I56" s="636"/>
      <c r="J56" s="637"/>
      <c r="K56" s="637"/>
      <c r="L56" s="637"/>
      <c r="M56" s="638"/>
      <c r="N56" s="617"/>
      <c r="O56" s="617"/>
      <c r="P56" s="617"/>
      <c r="Q56" s="670"/>
    </row>
    <row r="57" spans="1:17" ht="15">
      <c r="A57" s="648"/>
      <c r="B57" s="651"/>
      <c r="C57" s="621"/>
      <c r="D57" s="622"/>
      <c r="E57" s="623"/>
      <c r="F57" s="621"/>
      <c r="G57" s="622"/>
      <c r="H57" s="623"/>
      <c r="I57" s="654"/>
      <c r="J57" s="631"/>
      <c r="K57" s="631"/>
      <c r="L57" s="631"/>
      <c r="M57" s="632"/>
      <c r="N57" s="615"/>
      <c r="O57" s="615"/>
      <c r="P57" s="615"/>
      <c r="Q57" s="670">
        <f>IF(N57+O57&gt;1,"ERROR! You cannot be speaker &amp; attendant at one time","")</f>
      </c>
    </row>
    <row r="58" spans="1:17" ht="15">
      <c r="A58" s="649"/>
      <c r="B58" s="652"/>
      <c r="C58" s="624"/>
      <c r="D58" s="625"/>
      <c r="E58" s="626"/>
      <c r="F58" s="624"/>
      <c r="G58" s="625"/>
      <c r="H58" s="626"/>
      <c r="I58" s="633"/>
      <c r="J58" s="634"/>
      <c r="K58" s="634"/>
      <c r="L58" s="634"/>
      <c r="M58" s="635"/>
      <c r="N58" s="616"/>
      <c r="O58" s="616"/>
      <c r="P58" s="616"/>
      <c r="Q58" s="670"/>
    </row>
    <row r="59" spans="1:17" ht="15">
      <c r="A59" s="650"/>
      <c r="B59" s="653"/>
      <c r="C59" s="627"/>
      <c r="D59" s="628"/>
      <c r="E59" s="629"/>
      <c r="F59" s="627"/>
      <c r="G59" s="628"/>
      <c r="H59" s="629"/>
      <c r="I59" s="636"/>
      <c r="J59" s="637"/>
      <c r="K59" s="637"/>
      <c r="L59" s="637"/>
      <c r="M59" s="638"/>
      <c r="N59" s="617"/>
      <c r="O59" s="617"/>
      <c r="P59" s="617"/>
      <c r="Q59" s="670"/>
    </row>
    <row r="60" spans="1:17" ht="15">
      <c r="A60" s="648"/>
      <c r="B60" s="651"/>
      <c r="C60" s="660"/>
      <c r="D60" s="660"/>
      <c r="E60" s="660"/>
      <c r="F60" s="660"/>
      <c r="G60" s="660"/>
      <c r="H60" s="660"/>
      <c r="I60" s="661"/>
      <c r="J60" s="661"/>
      <c r="K60" s="661"/>
      <c r="L60" s="661"/>
      <c r="M60" s="661"/>
      <c r="N60" s="615"/>
      <c r="O60" s="615"/>
      <c r="P60" s="615"/>
      <c r="Q60" s="670">
        <f>IF(N60+O60&gt;1,"ERROR! You cannot be speaker &amp; attendant at one time","")</f>
      </c>
    </row>
    <row r="61" spans="1:17" ht="15">
      <c r="A61" s="649"/>
      <c r="B61" s="652"/>
      <c r="C61" s="652"/>
      <c r="D61" s="652"/>
      <c r="E61" s="652"/>
      <c r="F61" s="652"/>
      <c r="G61" s="652"/>
      <c r="H61" s="652"/>
      <c r="I61" s="662"/>
      <c r="J61" s="662"/>
      <c r="K61" s="662"/>
      <c r="L61" s="662"/>
      <c r="M61" s="662"/>
      <c r="N61" s="616"/>
      <c r="O61" s="616"/>
      <c r="P61" s="616"/>
      <c r="Q61" s="670"/>
    </row>
    <row r="62" spans="1:17" ht="15">
      <c r="A62" s="650"/>
      <c r="B62" s="653"/>
      <c r="C62" s="653"/>
      <c r="D62" s="653"/>
      <c r="E62" s="653"/>
      <c r="F62" s="653"/>
      <c r="G62" s="653"/>
      <c r="H62" s="653"/>
      <c r="I62" s="663"/>
      <c r="J62" s="663"/>
      <c r="K62" s="663"/>
      <c r="L62" s="663"/>
      <c r="M62" s="663"/>
      <c r="N62" s="617"/>
      <c r="O62" s="617"/>
      <c r="P62" s="617"/>
      <c r="Q62" s="670"/>
    </row>
    <row r="63" spans="11:13" ht="15">
      <c r="K63" s="671"/>
      <c r="L63" s="671"/>
      <c r="M63" s="671"/>
    </row>
    <row r="64" spans="11:13" ht="15">
      <c r="K64" s="672"/>
      <c r="L64" s="672"/>
      <c r="M64" s="672"/>
    </row>
    <row r="65" spans="1:16" ht="23.25">
      <c r="A65" s="673" t="s">
        <v>21</v>
      </c>
      <c r="B65" s="673"/>
      <c r="C65" s="673"/>
      <c r="D65" s="673"/>
      <c r="E65" s="673"/>
      <c r="F65" s="673"/>
      <c r="G65" s="673"/>
      <c r="H65" s="673"/>
      <c r="I65" s="673"/>
      <c r="J65" s="673"/>
      <c r="K65" s="673"/>
      <c r="L65" s="673"/>
      <c r="M65" s="673"/>
      <c r="N65" s="673"/>
      <c r="O65" s="673"/>
      <c r="P65" s="194"/>
    </row>
    <row r="66" spans="1:16" ht="15.75" customHeight="1">
      <c r="A66" s="394" t="s">
        <v>3</v>
      </c>
      <c r="B66" s="395"/>
      <c r="C66" s="394">
        <f>C2</f>
        <v>0</v>
      </c>
      <c r="D66" s="466"/>
      <c r="E66" s="466"/>
      <c r="F66" s="395"/>
      <c r="G66" s="394" t="s">
        <v>1</v>
      </c>
      <c r="H66" s="395"/>
      <c r="I66" s="394">
        <f>I34</f>
        <v>0</v>
      </c>
      <c r="J66" s="466"/>
      <c r="K66" s="395"/>
      <c r="L66" s="639" t="str">
        <f>L2</f>
        <v> Training courses </v>
      </c>
      <c r="M66" s="640"/>
      <c r="N66" s="640"/>
      <c r="O66" s="640"/>
      <c r="P66" s="641"/>
    </row>
    <row r="67" spans="1:16" ht="15.75" customHeight="1">
      <c r="A67" s="394" t="s">
        <v>20</v>
      </c>
      <c r="B67" s="395"/>
      <c r="C67" s="394">
        <f>C3</f>
        <v>0</v>
      </c>
      <c r="D67" s="466"/>
      <c r="E67" s="466"/>
      <c r="F67" s="395"/>
      <c r="G67" s="394" t="s">
        <v>2</v>
      </c>
      <c r="H67" s="395"/>
      <c r="I67" s="394">
        <f>I35</f>
        <v>0</v>
      </c>
      <c r="J67" s="466"/>
      <c r="K67" s="395"/>
      <c r="L67" s="642"/>
      <c r="M67" s="643"/>
      <c r="N67" s="643"/>
      <c r="O67" s="643"/>
      <c r="P67" s="644"/>
    </row>
    <row r="68" spans="1:16" ht="15.75" customHeight="1">
      <c r="A68" s="394" t="s">
        <v>15</v>
      </c>
      <c r="B68" s="395"/>
      <c r="C68" s="394">
        <f>C4</f>
        <v>0</v>
      </c>
      <c r="D68" s="466"/>
      <c r="E68" s="466"/>
      <c r="F68" s="395"/>
      <c r="G68" s="394" t="s">
        <v>18</v>
      </c>
      <c r="H68" s="395"/>
      <c r="I68" s="394" t="str">
        <f>I36</f>
        <v>2016-2017</v>
      </c>
      <c r="J68" s="466"/>
      <c r="K68" s="395"/>
      <c r="L68" s="645"/>
      <c r="M68" s="646"/>
      <c r="N68" s="646"/>
      <c r="O68" s="646"/>
      <c r="P68" s="647"/>
    </row>
    <row r="69" spans="1:16" ht="15">
      <c r="A69" s="20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0"/>
      <c r="N69" s="185"/>
      <c r="O69" s="185"/>
      <c r="P69" s="185"/>
    </row>
    <row r="70" spans="1:16" ht="33.75" customHeight="1">
      <c r="A70" s="68" t="s">
        <v>10</v>
      </c>
      <c r="B70" s="260" t="str">
        <f>B6</f>
        <v>Time</v>
      </c>
      <c r="C70" s="415" t="s">
        <v>11</v>
      </c>
      <c r="D70" s="416"/>
      <c r="E70" s="417"/>
      <c r="F70" s="415" t="s">
        <v>12</v>
      </c>
      <c r="G70" s="416"/>
      <c r="H70" s="417"/>
      <c r="I70" s="353" t="s">
        <v>14</v>
      </c>
      <c r="J70" s="429"/>
      <c r="K70" s="429"/>
      <c r="L70" s="429"/>
      <c r="M70" s="354"/>
      <c r="N70" s="176" t="s">
        <v>7</v>
      </c>
      <c r="O70" s="176" t="s">
        <v>33</v>
      </c>
      <c r="P70" s="176" t="s">
        <v>87</v>
      </c>
    </row>
    <row r="71" spans="1:17" ht="15">
      <c r="A71" s="648"/>
      <c r="B71" s="651"/>
      <c r="C71" s="621"/>
      <c r="D71" s="622"/>
      <c r="E71" s="623"/>
      <c r="F71" s="621"/>
      <c r="G71" s="622"/>
      <c r="H71" s="623"/>
      <c r="I71" s="654"/>
      <c r="J71" s="631"/>
      <c r="K71" s="631"/>
      <c r="L71" s="631"/>
      <c r="M71" s="632"/>
      <c r="N71" s="615"/>
      <c r="O71" s="615"/>
      <c r="P71" s="615"/>
      <c r="Q71" s="670">
        <f>IF(N71+O71&gt;1,"ERROR! You cannot be speaker &amp; attendant at one time","")</f>
      </c>
    </row>
    <row r="72" spans="1:17" ht="15">
      <c r="A72" s="649"/>
      <c r="B72" s="652"/>
      <c r="C72" s="624"/>
      <c r="D72" s="625"/>
      <c r="E72" s="626"/>
      <c r="F72" s="624"/>
      <c r="G72" s="625"/>
      <c r="H72" s="626"/>
      <c r="I72" s="633"/>
      <c r="J72" s="634"/>
      <c r="K72" s="634"/>
      <c r="L72" s="634"/>
      <c r="M72" s="635"/>
      <c r="N72" s="616"/>
      <c r="O72" s="616"/>
      <c r="P72" s="616"/>
      <c r="Q72" s="670"/>
    </row>
    <row r="73" spans="1:17" ht="15" customHeight="1">
      <c r="A73" s="650"/>
      <c r="B73" s="653"/>
      <c r="C73" s="627"/>
      <c r="D73" s="628"/>
      <c r="E73" s="629"/>
      <c r="F73" s="627"/>
      <c r="G73" s="628"/>
      <c r="H73" s="629"/>
      <c r="I73" s="636"/>
      <c r="J73" s="637"/>
      <c r="K73" s="637"/>
      <c r="L73" s="637"/>
      <c r="M73" s="638"/>
      <c r="N73" s="617"/>
      <c r="O73" s="617"/>
      <c r="P73" s="617"/>
      <c r="Q73" s="670"/>
    </row>
    <row r="74" spans="1:17" ht="15">
      <c r="A74" s="648"/>
      <c r="B74" s="651"/>
      <c r="C74" s="621"/>
      <c r="D74" s="622"/>
      <c r="E74" s="623"/>
      <c r="F74" s="621"/>
      <c r="G74" s="622"/>
      <c r="H74" s="623"/>
      <c r="I74" s="654"/>
      <c r="J74" s="631"/>
      <c r="K74" s="631"/>
      <c r="L74" s="631"/>
      <c r="M74" s="632"/>
      <c r="N74" s="615"/>
      <c r="O74" s="615"/>
      <c r="P74" s="615"/>
      <c r="Q74" s="670">
        <f>IF(N74+O74&gt;1,"ERROR! You cannot be speaker &amp; attendant at one time","")</f>
      </c>
    </row>
    <row r="75" spans="1:17" ht="15">
      <c r="A75" s="649"/>
      <c r="B75" s="652"/>
      <c r="C75" s="624"/>
      <c r="D75" s="625"/>
      <c r="E75" s="626"/>
      <c r="F75" s="624"/>
      <c r="G75" s="625"/>
      <c r="H75" s="626"/>
      <c r="I75" s="633"/>
      <c r="J75" s="634"/>
      <c r="K75" s="634"/>
      <c r="L75" s="634"/>
      <c r="M75" s="635"/>
      <c r="N75" s="616"/>
      <c r="O75" s="616"/>
      <c r="P75" s="616"/>
      <c r="Q75" s="670"/>
    </row>
    <row r="76" spans="1:17" ht="15">
      <c r="A76" s="650"/>
      <c r="B76" s="653"/>
      <c r="C76" s="627"/>
      <c r="D76" s="628"/>
      <c r="E76" s="629"/>
      <c r="F76" s="627"/>
      <c r="G76" s="628"/>
      <c r="H76" s="629"/>
      <c r="I76" s="636"/>
      <c r="J76" s="637"/>
      <c r="K76" s="637"/>
      <c r="L76" s="637"/>
      <c r="M76" s="638"/>
      <c r="N76" s="617"/>
      <c r="O76" s="617"/>
      <c r="P76" s="617"/>
      <c r="Q76" s="670"/>
    </row>
    <row r="77" spans="1:17" ht="15">
      <c r="A77" s="648"/>
      <c r="B77" s="651"/>
      <c r="C77" s="621"/>
      <c r="D77" s="622"/>
      <c r="E77" s="623"/>
      <c r="F77" s="621"/>
      <c r="G77" s="622"/>
      <c r="H77" s="623"/>
      <c r="I77" s="654"/>
      <c r="J77" s="631"/>
      <c r="K77" s="631"/>
      <c r="L77" s="631"/>
      <c r="M77" s="632"/>
      <c r="N77" s="615"/>
      <c r="O77" s="615"/>
      <c r="P77" s="615"/>
      <c r="Q77" s="670">
        <f>IF(N77+O77&gt;1,"ERROR! You cannot be speaker &amp; attendant at one time","")</f>
      </c>
    </row>
    <row r="78" spans="1:17" ht="15">
      <c r="A78" s="649"/>
      <c r="B78" s="652"/>
      <c r="C78" s="624"/>
      <c r="D78" s="625"/>
      <c r="E78" s="626"/>
      <c r="F78" s="624"/>
      <c r="G78" s="625"/>
      <c r="H78" s="626"/>
      <c r="I78" s="633"/>
      <c r="J78" s="634"/>
      <c r="K78" s="634"/>
      <c r="L78" s="634"/>
      <c r="M78" s="635"/>
      <c r="N78" s="616"/>
      <c r="O78" s="616"/>
      <c r="P78" s="616"/>
      <c r="Q78" s="670"/>
    </row>
    <row r="79" spans="1:17" ht="15">
      <c r="A79" s="650"/>
      <c r="B79" s="653"/>
      <c r="C79" s="627"/>
      <c r="D79" s="628"/>
      <c r="E79" s="629"/>
      <c r="F79" s="627"/>
      <c r="G79" s="628"/>
      <c r="H79" s="629"/>
      <c r="I79" s="636"/>
      <c r="J79" s="637"/>
      <c r="K79" s="637"/>
      <c r="L79" s="637"/>
      <c r="M79" s="638"/>
      <c r="N79" s="617"/>
      <c r="O79" s="617"/>
      <c r="P79" s="617"/>
      <c r="Q79" s="670"/>
    </row>
    <row r="80" spans="1:17" ht="15">
      <c r="A80" s="648"/>
      <c r="B80" s="651"/>
      <c r="C80" s="621"/>
      <c r="D80" s="622"/>
      <c r="E80" s="623"/>
      <c r="F80" s="621"/>
      <c r="G80" s="622"/>
      <c r="H80" s="623"/>
      <c r="I80" s="654"/>
      <c r="J80" s="631"/>
      <c r="K80" s="631"/>
      <c r="L80" s="631"/>
      <c r="M80" s="632"/>
      <c r="N80" s="615"/>
      <c r="O80" s="615"/>
      <c r="P80" s="615"/>
      <c r="Q80" s="670">
        <f>IF(N80+O80&gt;1,"ERROR! You cannot be speaker &amp; attendant at one time","")</f>
      </c>
    </row>
    <row r="81" spans="1:17" ht="15">
      <c r="A81" s="649"/>
      <c r="B81" s="652"/>
      <c r="C81" s="624"/>
      <c r="D81" s="625"/>
      <c r="E81" s="626"/>
      <c r="F81" s="624"/>
      <c r="G81" s="625"/>
      <c r="H81" s="626"/>
      <c r="I81" s="633"/>
      <c r="J81" s="634"/>
      <c r="K81" s="634"/>
      <c r="L81" s="634"/>
      <c r="M81" s="635"/>
      <c r="N81" s="616"/>
      <c r="O81" s="616"/>
      <c r="P81" s="616"/>
      <c r="Q81" s="670"/>
    </row>
    <row r="82" spans="1:17" ht="15">
      <c r="A82" s="650"/>
      <c r="B82" s="653"/>
      <c r="C82" s="627"/>
      <c r="D82" s="628"/>
      <c r="E82" s="629"/>
      <c r="F82" s="627"/>
      <c r="G82" s="628"/>
      <c r="H82" s="629"/>
      <c r="I82" s="636"/>
      <c r="J82" s="637"/>
      <c r="K82" s="637"/>
      <c r="L82" s="637"/>
      <c r="M82" s="638"/>
      <c r="N82" s="617"/>
      <c r="O82" s="617"/>
      <c r="P82" s="617"/>
      <c r="Q82" s="670"/>
    </row>
    <row r="83" spans="1:17" ht="15">
      <c r="A83" s="648"/>
      <c r="B83" s="651"/>
      <c r="C83" s="621"/>
      <c r="D83" s="622"/>
      <c r="E83" s="623"/>
      <c r="F83" s="621"/>
      <c r="G83" s="622"/>
      <c r="H83" s="623"/>
      <c r="I83" s="654"/>
      <c r="J83" s="631"/>
      <c r="K83" s="631"/>
      <c r="L83" s="631"/>
      <c r="M83" s="632"/>
      <c r="N83" s="615"/>
      <c r="O83" s="615"/>
      <c r="P83" s="615"/>
      <c r="Q83" s="670">
        <f>IF(N83+O83&gt;1,"ERROR! You cannot be speaker &amp; attendant at one time","")</f>
      </c>
    </row>
    <row r="84" spans="1:17" ht="15">
      <c r="A84" s="649"/>
      <c r="B84" s="652"/>
      <c r="C84" s="624"/>
      <c r="D84" s="625"/>
      <c r="E84" s="626"/>
      <c r="F84" s="624"/>
      <c r="G84" s="625"/>
      <c r="H84" s="626"/>
      <c r="I84" s="633"/>
      <c r="J84" s="634"/>
      <c r="K84" s="634"/>
      <c r="L84" s="634"/>
      <c r="M84" s="635"/>
      <c r="N84" s="616"/>
      <c r="O84" s="616"/>
      <c r="P84" s="616"/>
      <c r="Q84" s="670"/>
    </row>
    <row r="85" spans="1:17" ht="15">
      <c r="A85" s="650"/>
      <c r="B85" s="653"/>
      <c r="C85" s="627"/>
      <c r="D85" s="628"/>
      <c r="E85" s="629"/>
      <c r="F85" s="627"/>
      <c r="G85" s="628"/>
      <c r="H85" s="629"/>
      <c r="I85" s="636"/>
      <c r="J85" s="637"/>
      <c r="K85" s="637"/>
      <c r="L85" s="637"/>
      <c r="M85" s="638"/>
      <c r="N85" s="617"/>
      <c r="O85" s="617"/>
      <c r="P85" s="617"/>
      <c r="Q85" s="670"/>
    </row>
    <row r="86" spans="1:17" ht="15">
      <c r="A86" s="648"/>
      <c r="B86" s="651"/>
      <c r="C86" s="621"/>
      <c r="D86" s="622"/>
      <c r="E86" s="623"/>
      <c r="F86" s="621"/>
      <c r="G86" s="622"/>
      <c r="H86" s="623"/>
      <c r="I86" s="654"/>
      <c r="J86" s="631"/>
      <c r="K86" s="631"/>
      <c r="L86" s="631"/>
      <c r="M86" s="632"/>
      <c r="N86" s="615"/>
      <c r="O86" s="615"/>
      <c r="P86" s="615"/>
      <c r="Q86" s="670">
        <f>IF(N86+O86&gt;1,"ERROR! You cannot be speaker &amp; attendant at one time","")</f>
      </c>
    </row>
    <row r="87" spans="1:17" ht="15">
      <c r="A87" s="649"/>
      <c r="B87" s="652"/>
      <c r="C87" s="624"/>
      <c r="D87" s="625"/>
      <c r="E87" s="626"/>
      <c r="F87" s="624"/>
      <c r="G87" s="625"/>
      <c r="H87" s="626"/>
      <c r="I87" s="633"/>
      <c r="J87" s="634"/>
      <c r="K87" s="634"/>
      <c r="L87" s="634"/>
      <c r="M87" s="635"/>
      <c r="N87" s="616"/>
      <c r="O87" s="616"/>
      <c r="P87" s="616"/>
      <c r="Q87" s="670"/>
    </row>
    <row r="88" spans="1:17" ht="15">
      <c r="A88" s="650"/>
      <c r="B88" s="653"/>
      <c r="C88" s="627"/>
      <c r="D88" s="628"/>
      <c r="E88" s="629"/>
      <c r="F88" s="627"/>
      <c r="G88" s="628"/>
      <c r="H88" s="629"/>
      <c r="I88" s="636"/>
      <c r="J88" s="637"/>
      <c r="K88" s="637"/>
      <c r="L88" s="637"/>
      <c r="M88" s="638"/>
      <c r="N88" s="617"/>
      <c r="O88" s="617"/>
      <c r="P88" s="617"/>
      <c r="Q88" s="670"/>
    </row>
    <row r="89" spans="1:17" ht="15">
      <c r="A89" s="648"/>
      <c r="B89" s="651"/>
      <c r="C89" s="621"/>
      <c r="D89" s="622"/>
      <c r="E89" s="623"/>
      <c r="F89" s="621"/>
      <c r="G89" s="622"/>
      <c r="H89" s="623"/>
      <c r="I89" s="654"/>
      <c r="J89" s="631"/>
      <c r="K89" s="631"/>
      <c r="L89" s="631"/>
      <c r="M89" s="632"/>
      <c r="N89" s="615"/>
      <c r="O89" s="615"/>
      <c r="P89" s="615"/>
      <c r="Q89" s="670">
        <f>IF(N89+O89&gt;1,"ERROR! You cannot be speaker &amp; attendant at one time","")</f>
      </c>
    </row>
    <row r="90" spans="1:17" ht="15">
      <c r="A90" s="649"/>
      <c r="B90" s="652"/>
      <c r="C90" s="624"/>
      <c r="D90" s="625"/>
      <c r="E90" s="626"/>
      <c r="F90" s="624"/>
      <c r="G90" s="625"/>
      <c r="H90" s="626"/>
      <c r="I90" s="633"/>
      <c r="J90" s="634"/>
      <c r="K90" s="634"/>
      <c r="L90" s="634"/>
      <c r="M90" s="635"/>
      <c r="N90" s="616"/>
      <c r="O90" s="616"/>
      <c r="P90" s="616"/>
      <c r="Q90" s="670"/>
    </row>
    <row r="91" spans="1:17" ht="15">
      <c r="A91" s="650"/>
      <c r="B91" s="653"/>
      <c r="C91" s="627"/>
      <c r="D91" s="628"/>
      <c r="E91" s="629"/>
      <c r="F91" s="627"/>
      <c r="G91" s="628"/>
      <c r="H91" s="629"/>
      <c r="I91" s="636"/>
      <c r="J91" s="637"/>
      <c r="K91" s="637"/>
      <c r="L91" s="637"/>
      <c r="M91" s="638"/>
      <c r="N91" s="617"/>
      <c r="O91" s="617"/>
      <c r="P91" s="617"/>
      <c r="Q91" s="670"/>
    </row>
    <row r="92" spans="1:17" ht="15">
      <c r="A92" s="648"/>
      <c r="B92" s="651"/>
      <c r="C92" s="660"/>
      <c r="D92" s="660"/>
      <c r="E92" s="660"/>
      <c r="F92" s="660"/>
      <c r="G92" s="660"/>
      <c r="H92" s="660"/>
      <c r="I92" s="661"/>
      <c r="J92" s="661"/>
      <c r="K92" s="661"/>
      <c r="L92" s="661"/>
      <c r="M92" s="661"/>
      <c r="N92" s="615"/>
      <c r="O92" s="615"/>
      <c r="P92" s="615"/>
      <c r="Q92" s="670">
        <f>IF(N92+O92&gt;1,"ERROR! You cannot be speaker &amp; attendant at one time","")</f>
      </c>
    </row>
    <row r="93" spans="1:17" ht="15">
      <c r="A93" s="649"/>
      <c r="B93" s="652"/>
      <c r="C93" s="652"/>
      <c r="D93" s="652"/>
      <c r="E93" s="652"/>
      <c r="F93" s="652"/>
      <c r="G93" s="652"/>
      <c r="H93" s="652"/>
      <c r="I93" s="662"/>
      <c r="J93" s="662"/>
      <c r="K93" s="662"/>
      <c r="L93" s="662"/>
      <c r="M93" s="662"/>
      <c r="N93" s="616"/>
      <c r="O93" s="616"/>
      <c r="P93" s="616"/>
      <c r="Q93" s="670"/>
    </row>
    <row r="94" spans="1:17" ht="15">
      <c r="A94" s="650"/>
      <c r="B94" s="653"/>
      <c r="C94" s="653"/>
      <c r="D94" s="653"/>
      <c r="E94" s="653"/>
      <c r="F94" s="653"/>
      <c r="G94" s="653"/>
      <c r="H94" s="653"/>
      <c r="I94" s="663"/>
      <c r="J94" s="663"/>
      <c r="K94" s="663"/>
      <c r="L94" s="663"/>
      <c r="M94" s="663"/>
      <c r="N94" s="617"/>
      <c r="O94" s="617"/>
      <c r="P94" s="617"/>
      <c r="Q94" s="670"/>
    </row>
    <row r="95" spans="12:16" ht="18.75">
      <c r="L95" s="667" t="s">
        <v>8</v>
      </c>
      <c r="M95" s="667"/>
      <c r="N95" s="198">
        <f>SUM(N7:N30)+SUM(N39:N62)+SUM(N71:N94)</f>
        <v>0</v>
      </c>
      <c r="O95" s="198">
        <f>SUM(O7:O30)+SUM(O39:O62)+SUM(O71:O94)</f>
        <v>0</v>
      </c>
      <c r="P95" s="199"/>
    </row>
    <row r="96" spans="12:16" ht="18.75">
      <c r="L96" s="667" t="s">
        <v>9</v>
      </c>
      <c r="M96" s="667"/>
      <c r="N96" s="668">
        <f>N95+O95</f>
        <v>0</v>
      </c>
      <c r="O96" s="669"/>
      <c r="P96" s="199"/>
    </row>
  </sheetData>
  <sheetProtection password="CC12" sheet="1"/>
  <mergeCells count="278">
    <mergeCell ref="A92:A94"/>
    <mergeCell ref="B92:B94"/>
    <mergeCell ref="C92:E94"/>
    <mergeCell ref="F92:H94"/>
    <mergeCell ref="I92:M94"/>
    <mergeCell ref="L66:P68"/>
    <mergeCell ref="C80:E82"/>
    <mergeCell ref="F80:H82"/>
    <mergeCell ref="C70:E70"/>
    <mergeCell ref="I67:K67"/>
    <mergeCell ref="C71:E73"/>
    <mergeCell ref="I71:M73"/>
    <mergeCell ref="N71:N73"/>
    <mergeCell ref="N77:N79"/>
    <mergeCell ref="I70:M70"/>
    <mergeCell ref="O71:O73"/>
    <mergeCell ref="G68:H68"/>
    <mergeCell ref="O80:O82"/>
    <mergeCell ref="F77:H79"/>
    <mergeCell ref="F70:H70"/>
    <mergeCell ref="I68:K68"/>
    <mergeCell ref="I80:M82"/>
    <mergeCell ref="N80:N82"/>
    <mergeCell ref="I77:M79"/>
    <mergeCell ref="B60:B62"/>
    <mergeCell ref="Q92:Q94"/>
    <mergeCell ref="G66:H66"/>
    <mergeCell ref="I66:K66"/>
    <mergeCell ref="Q86:Q88"/>
    <mergeCell ref="F86:H88"/>
    <mergeCell ref="C66:F66"/>
    <mergeCell ref="Q83:Q85"/>
    <mergeCell ref="Q74:Q76"/>
    <mergeCell ref="Q89:Q91"/>
    <mergeCell ref="N74:N76"/>
    <mergeCell ref="P89:P91"/>
    <mergeCell ref="P92:P94"/>
    <mergeCell ref="Q71:Q73"/>
    <mergeCell ref="Q57:Q59"/>
    <mergeCell ref="I57:M59"/>
    <mergeCell ref="N57:N59"/>
    <mergeCell ref="B54:B56"/>
    <mergeCell ref="C54:E56"/>
    <mergeCell ref="A42:A44"/>
    <mergeCell ref="B42:B44"/>
    <mergeCell ref="A68:B68"/>
    <mergeCell ref="C68:F68"/>
    <mergeCell ref="A57:A59"/>
    <mergeCell ref="B57:B59"/>
    <mergeCell ref="C57:E59"/>
    <mergeCell ref="F57:H59"/>
    <mergeCell ref="C60:E62"/>
    <mergeCell ref="F60:H62"/>
    <mergeCell ref="K64:M64"/>
    <mergeCell ref="A65:O65"/>
    <mergeCell ref="A66:B66"/>
    <mergeCell ref="Q60:Q62"/>
    <mergeCell ref="C67:F67"/>
    <mergeCell ref="G67:H67"/>
    <mergeCell ref="O60:O62"/>
    <mergeCell ref="I60:M62"/>
    <mergeCell ref="A67:B67"/>
    <mergeCell ref="B83:B85"/>
    <mergeCell ref="C83:E85"/>
    <mergeCell ref="Q28:Q30"/>
    <mergeCell ref="Q39:Q41"/>
    <mergeCell ref="Q77:Q79"/>
    <mergeCell ref="Q80:Q82"/>
    <mergeCell ref="K63:M63"/>
    <mergeCell ref="O77:O79"/>
    <mergeCell ref="N45:N47"/>
    <mergeCell ref="O57:O59"/>
    <mergeCell ref="N60:N62"/>
    <mergeCell ref="O54:O56"/>
    <mergeCell ref="F83:H85"/>
    <mergeCell ref="I83:M85"/>
    <mergeCell ref="N83:N85"/>
    <mergeCell ref="B80:B82"/>
    <mergeCell ref="C77:E79"/>
    <mergeCell ref="I74:M76"/>
    <mergeCell ref="O39:O41"/>
    <mergeCell ref="P45:P47"/>
    <mergeCell ref="Q42:Q44"/>
    <mergeCell ref="Q45:Q47"/>
    <mergeCell ref="Q48:Q50"/>
    <mergeCell ref="Q54:Q56"/>
    <mergeCell ref="F71:H73"/>
    <mergeCell ref="A74:A76"/>
    <mergeCell ref="B74:B76"/>
    <mergeCell ref="C74:E76"/>
    <mergeCell ref="F74:H76"/>
    <mergeCell ref="A60:A62"/>
    <mergeCell ref="Q25:Q27"/>
    <mergeCell ref="A89:A91"/>
    <mergeCell ref="B89:B91"/>
    <mergeCell ref="C89:E91"/>
    <mergeCell ref="F89:H91"/>
    <mergeCell ref="I89:M91"/>
    <mergeCell ref="N89:N91"/>
    <mergeCell ref="O74:O76"/>
    <mergeCell ref="A71:A73"/>
    <mergeCell ref="B71:B73"/>
    <mergeCell ref="A86:A88"/>
    <mergeCell ref="B86:B88"/>
    <mergeCell ref="A77:A79"/>
    <mergeCell ref="B77:B79"/>
    <mergeCell ref="N86:N88"/>
    <mergeCell ref="A80:A82"/>
    <mergeCell ref="C86:E88"/>
    <mergeCell ref="A83:A85"/>
    <mergeCell ref="Q7:Q9"/>
    <mergeCell ref="Q10:Q12"/>
    <mergeCell ref="Q13:Q15"/>
    <mergeCell ref="Q16:Q18"/>
    <mergeCell ref="Q19:Q21"/>
    <mergeCell ref="Q22:Q24"/>
    <mergeCell ref="N48:N50"/>
    <mergeCell ref="O48:O50"/>
    <mergeCell ref="O51:O53"/>
    <mergeCell ref="Q51:Q53"/>
    <mergeCell ref="O45:O47"/>
    <mergeCell ref="O42:O44"/>
    <mergeCell ref="O10:O12"/>
    <mergeCell ref="P7:P9"/>
    <mergeCell ref="P10:P12"/>
    <mergeCell ref="O13:O15"/>
    <mergeCell ref="N16:N18"/>
    <mergeCell ref="O16:O18"/>
    <mergeCell ref="P19:P21"/>
    <mergeCell ref="P16:P18"/>
    <mergeCell ref="P22:P24"/>
    <mergeCell ref="N22:N24"/>
    <mergeCell ref="N19:N21"/>
    <mergeCell ref="O19:O21"/>
    <mergeCell ref="L95:M95"/>
    <mergeCell ref="L96:M96"/>
    <mergeCell ref="N96:O96"/>
    <mergeCell ref="O89:O91"/>
    <mergeCell ref="O92:O94"/>
    <mergeCell ref="O83:O85"/>
    <mergeCell ref="O86:O88"/>
    <mergeCell ref="I86:M88"/>
    <mergeCell ref="N92:N94"/>
    <mergeCell ref="C45:E47"/>
    <mergeCell ref="A54:A56"/>
    <mergeCell ref="C51:E53"/>
    <mergeCell ref="F51:H53"/>
    <mergeCell ref="I51:M53"/>
    <mergeCell ref="N51:N53"/>
    <mergeCell ref="I48:M50"/>
    <mergeCell ref="I54:M56"/>
    <mergeCell ref="C39:E41"/>
    <mergeCell ref="F39:H41"/>
    <mergeCell ref="F54:H56"/>
    <mergeCell ref="F45:H47"/>
    <mergeCell ref="C42:E44"/>
    <mergeCell ref="F42:H44"/>
    <mergeCell ref="I42:M44"/>
    <mergeCell ref="A51:A53"/>
    <mergeCell ref="B51:B53"/>
    <mergeCell ref="A48:A50"/>
    <mergeCell ref="B48:B50"/>
    <mergeCell ref="C48:E50"/>
    <mergeCell ref="F48:H50"/>
    <mergeCell ref="I45:M47"/>
    <mergeCell ref="A45:A47"/>
    <mergeCell ref="B45:B47"/>
    <mergeCell ref="A39:A41"/>
    <mergeCell ref="B39:B41"/>
    <mergeCell ref="A33:O33"/>
    <mergeCell ref="A34:B34"/>
    <mergeCell ref="G34:H34"/>
    <mergeCell ref="I34:K34"/>
    <mergeCell ref="A35:B35"/>
    <mergeCell ref="G35:H35"/>
    <mergeCell ref="I35:K35"/>
    <mergeCell ref="A36:B36"/>
    <mergeCell ref="G36:H36"/>
    <mergeCell ref="I36:K36"/>
    <mergeCell ref="C34:F34"/>
    <mergeCell ref="C35:F35"/>
    <mergeCell ref="C36:F36"/>
    <mergeCell ref="C38:E38"/>
    <mergeCell ref="F38:H38"/>
    <mergeCell ref="I38:M38"/>
    <mergeCell ref="L34:P36"/>
    <mergeCell ref="I39:M41"/>
    <mergeCell ref="N39:N41"/>
    <mergeCell ref="A25:A27"/>
    <mergeCell ref="B25:B27"/>
    <mergeCell ref="C25:E27"/>
    <mergeCell ref="F25:H27"/>
    <mergeCell ref="I25:M27"/>
    <mergeCell ref="N25:N27"/>
    <mergeCell ref="C31:E31"/>
    <mergeCell ref="F31:H31"/>
    <mergeCell ref="I31:M31"/>
    <mergeCell ref="C32:E32"/>
    <mergeCell ref="F32:H32"/>
    <mergeCell ref="I32:M32"/>
    <mergeCell ref="A28:A30"/>
    <mergeCell ref="B28:B30"/>
    <mergeCell ref="C28:E30"/>
    <mergeCell ref="F28:H30"/>
    <mergeCell ref="I28:M30"/>
    <mergeCell ref="N28:N30"/>
    <mergeCell ref="A22:A24"/>
    <mergeCell ref="B22:B24"/>
    <mergeCell ref="C22:E24"/>
    <mergeCell ref="F22:H24"/>
    <mergeCell ref="I22:M24"/>
    <mergeCell ref="I19:M21"/>
    <mergeCell ref="C16:E18"/>
    <mergeCell ref="C19:E21"/>
    <mergeCell ref="F19:H21"/>
    <mergeCell ref="A19:A21"/>
    <mergeCell ref="B19:B21"/>
    <mergeCell ref="A16:A18"/>
    <mergeCell ref="B16:B18"/>
    <mergeCell ref="F16:H18"/>
    <mergeCell ref="I16:M18"/>
    <mergeCell ref="B10:B12"/>
    <mergeCell ref="C10:E12"/>
    <mergeCell ref="F10:H12"/>
    <mergeCell ref="I10:M12"/>
    <mergeCell ref="A3:B3"/>
    <mergeCell ref="C3:F3"/>
    <mergeCell ref="G3:H3"/>
    <mergeCell ref="I3:K3"/>
    <mergeCell ref="A4:B4"/>
    <mergeCell ref="C4:F4"/>
    <mergeCell ref="G4:H4"/>
    <mergeCell ref="I4:K4"/>
    <mergeCell ref="C6:E6"/>
    <mergeCell ref="A1:O1"/>
    <mergeCell ref="A2:B2"/>
    <mergeCell ref="C2:F2"/>
    <mergeCell ref="G2:H2"/>
    <mergeCell ref="I2:K2"/>
    <mergeCell ref="P13:P15"/>
    <mergeCell ref="N10:N12"/>
    <mergeCell ref="F13:H15"/>
    <mergeCell ref="I13:M15"/>
    <mergeCell ref="N13:N15"/>
    <mergeCell ref="L2:P4"/>
    <mergeCell ref="F7:H9"/>
    <mergeCell ref="I7:M9"/>
    <mergeCell ref="N7:N9"/>
    <mergeCell ref="O7:O9"/>
    <mergeCell ref="A10:A12"/>
    <mergeCell ref="F6:H6"/>
    <mergeCell ref="I6:M6"/>
    <mergeCell ref="A7:A9"/>
    <mergeCell ref="B7:B9"/>
    <mergeCell ref="C7:E9"/>
    <mergeCell ref="B13:B15"/>
    <mergeCell ref="C13:E15"/>
    <mergeCell ref="A13:A15"/>
    <mergeCell ref="O22:O24"/>
    <mergeCell ref="O25:O27"/>
    <mergeCell ref="N42:N44"/>
    <mergeCell ref="O28:O30"/>
    <mergeCell ref="P86:P88"/>
    <mergeCell ref="P83:P85"/>
    <mergeCell ref="P74:P76"/>
    <mergeCell ref="P25:P27"/>
    <mergeCell ref="P48:P50"/>
    <mergeCell ref="P51:P53"/>
    <mergeCell ref="P54:P56"/>
    <mergeCell ref="P57:P59"/>
    <mergeCell ref="P60:P62"/>
    <mergeCell ref="P71:P73"/>
    <mergeCell ref="P77:P79"/>
    <mergeCell ref="P80:P82"/>
    <mergeCell ref="P28:P30"/>
    <mergeCell ref="P39:P41"/>
    <mergeCell ref="P42:P44"/>
    <mergeCell ref="N54:N56"/>
  </mergeCells>
  <printOptions/>
  <pageMargins left="0.2" right="0.09" top="0.75" bottom="0.75" header="0.3" footer="0.3"/>
  <pageSetup horizontalDpi="600" verticalDpi="600" orientation="landscape" paperSize="9" scale="91" r:id="rId1"/>
  <rowBreaks count="2" manualBreakCount="2">
    <brk id="32" max="255" man="1"/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P99"/>
  <sheetViews>
    <sheetView zoomScale="120" zoomScaleNormal="120" zoomScalePageLayoutView="80" workbookViewId="0" topLeftCell="C79">
      <selection activeCell="J94" sqref="J94:J96"/>
    </sheetView>
  </sheetViews>
  <sheetFormatPr defaultColWidth="9.140625" defaultRowHeight="15"/>
  <cols>
    <col min="1" max="1" width="12.00390625" style="204" customWidth="1"/>
    <col min="2" max="6" width="9.140625" style="26" customWidth="1"/>
    <col min="8" max="8" width="7.57421875" style="0" customWidth="1"/>
    <col min="9" max="9" width="7.421875" style="0" customWidth="1"/>
    <col min="10" max="10" width="8.28125" style="0" customWidth="1"/>
    <col min="11" max="11" width="7.57421875" style="0" customWidth="1"/>
    <col min="12" max="13" width="7.00390625" style="0" customWidth="1"/>
    <col min="14" max="14" width="7.7109375" style="0" customWidth="1"/>
    <col min="15" max="15" width="9.7109375" style="0" customWidth="1"/>
    <col min="16" max="16" width="4.421875" style="0" customWidth="1"/>
  </cols>
  <sheetData>
    <row r="1" spans="1:15" ht="23.25">
      <c r="A1" s="366" t="s">
        <v>21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15.75">
      <c r="A2" s="712" t="s">
        <v>3</v>
      </c>
      <c r="B2" s="713"/>
      <c r="C2" s="712">
        <f>Title!B13</f>
        <v>0</v>
      </c>
      <c r="D2" s="714"/>
      <c r="E2" s="714"/>
      <c r="F2" s="713"/>
      <c r="G2" s="425" t="s">
        <v>1</v>
      </c>
      <c r="H2" s="426"/>
      <c r="I2" s="383">
        <f>Title!B19</f>
        <v>0</v>
      </c>
      <c r="J2" s="573"/>
      <c r="K2" s="384"/>
      <c r="L2" s="350" t="s">
        <v>34</v>
      </c>
      <c r="M2" s="360"/>
      <c r="N2" s="360"/>
      <c r="O2" s="434"/>
    </row>
    <row r="3" spans="1:15" ht="15.75">
      <c r="A3" s="712" t="s">
        <v>20</v>
      </c>
      <c r="B3" s="713"/>
      <c r="C3" s="712">
        <f>Title!B15</f>
        <v>0</v>
      </c>
      <c r="D3" s="714"/>
      <c r="E3" s="714"/>
      <c r="F3" s="713"/>
      <c r="G3" s="425" t="s">
        <v>2</v>
      </c>
      <c r="H3" s="426"/>
      <c r="I3" s="383">
        <f>Title!B21</f>
        <v>0</v>
      </c>
      <c r="J3" s="573"/>
      <c r="K3" s="384"/>
      <c r="L3" s="362"/>
      <c r="M3" s="363"/>
      <c r="N3" s="363"/>
      <c r="O3" s="435"/>
    </row>
    <row r="4" spans="1:15" ht="15.75">
      <c r="A4" s="712" t="s">
        <v>15</v>
      </c>
      <c r="B4" s="713"/>
      <c r="C4" s="712">
        <f>Title!B17</f>
        <v>0</v>
      </c>
      <c r="D4" s="714"/>
      <c r="E4" s="714"/>
      <c r="F4" s="713"/>
      <c r="G4" s="425" t="s">
        <v>18</v>
      </c>
      <c r="H4" s="426"/>
      <c r="I4" s="383" t="str">
        <f>Title!B23</f>
        <v>2016-2017</v>
      </c>
      <c r="J4" s="573"/>
      <c r="K4" s="384"/>
      <c r="L4" s="365"/>
      <c r="M4" s="366"/>
      <c r="N4" s="366"/>
      <c r="O4" s="436"/>
    </row>
    <row r="6" spans="1:15" ht="15" customHeight="1">
      <c r="A6" s="709" t="s">
        <v>10</v>
      </c>
      <c r="B6" s="715" t="s">
        <v>73</v>
      </c>
      <c r="C6" s="716"/>
      <c r="D6" s="716"/>
      <c r="E6" s="716"/>
      <c r="F6" s="716"/>
      <c r="G6" s="722" t="s">
        <v>100</v>
      </c>
      <c r="H6" s="722" t="s">
        <v>35</v>
      </c>
      <c r="I6" s="722" t="s">
        <v>36</v>
      </c>
      <c r="J6" s="722" t="s">
        <v>117</v>
      </c>
      <c r="K6" s="722" t="s">
        <v>118</v>
      </c>
      <c r="L6" s="722" t="s">
        <v>119</v>
      </c>
      <c r="M6" s="722" t="s">
        <v>120</v>
      </c>
      <c r="N6" s="722" t="s">
        <v>131</v>
      </c>
      <c r="O6" s="709" t="s">
        <v>101</v>
      </c>
    </row>
    <row r="7" spans="1:15" ht="15">
      <c r="A7" s="710"/>
      <c r="B7" s="717"/>
      <c r="C7" s="718"/>
      <c r="D7" s="718"/>
      <c r="E7" s="718"/>
      <c r="F7" s="719"/>
      <c r="G7" s="723"/>
      <c r="H7" s="723"/>
      <c r="I7" s="723"/>
      <c r="J7" s="723"/>
      <c r="K7" s="723"/>
      <c r="L7" s="723"/>
      <c r="M7" s="723"/>
      <c r="N7" s="723"/>
      <c r="O7" s="725"/>
    </row>
    <row r="8" spans="1:15" ht="15">
      <c r="A8" s="711"/>
      <c r="B8" s="720"/>
      <c r="C8" s="721"/>
      <c r="D8" s="721"/>
      <c r="E8" s="721"/>
      <c r="F8" s="721"/>
      <c r="G8" s="724"/>
      <c r="H8" s="724"/>
      <c r="I8" s="724"/>
      <c r="J8" s="724"/>
      <c r="K8" s="724"/>
      <c r="L8" s="724"/>
      <c r="M8" s="724"/>
      <c r="N8" s="724"/>
      <c r="O8" s="726"/>
    </row>
    <row r="9" spans="1:16" ht="15">
      <c r="A9" s="677"/>
      <c r="B9" s="680"/>
      <c r="C9" s="681"/>
      <c r="D9" s="681"/>
      <c r="E9" s="681"/>
      <c r="F9" s="682"/>
      <c r="G9" s="531"/>
      <c r="H9" s="531"/>
      <c r="I9" s="531"/>
      <c r="J9" s="531"/>
      <c r="K9" s="531"/>
      <c r="L9" s="531"/>
      <c r="M9" s="531"/>
      <c r="N9" s="531"/>
      <c r="O9" s="531"/>
      <c r="P9" s="727">
        <f>IF(G9+I9+J9+K9+L9+M9+N9+O9&gt;1,"Error! Select one activity only","")</f>
      </c>
    </row>
    <row r="10" spans="1:16" ht="15">
      <c r="A10" s="678"/>
      <c r="B10" s="683"/>
      <c r="C10" s="684"/>
      <c r="D10" s="684"/>
      <c r="E10" s="684"/>
      <c r="F10" s="685"/>
      <c r="G10" s="532"/>
      <c r="H10" s="532"/>
      <c r="I10" s="532"/>
      <c r="J10" s="532"/>
      <c r="K10" s="532"/>
      <c r="L10" s="532"/>
      <c r="M10" s="532"/>
      <c r="N10" s="532"/>
      <c r="O10" s="532"/>
      <c r="P10" s="727"/>
    </row>
    <row r="11" spans="1:16" ht="15">
      <c r="A11" s="679"/>
      <c r="B11" s="686"/>
      <c r="C11" s="687"/>
      <c r="D11" s="687"/>
      <c r="E11" s="687"/>
      <c r="F11" s="688"/>
      <c r="G11" s="533"/>
      <c r="H11" s="533"/>
      <c r="I11" s="533"/>
      <c r="J11" s="533"/>
      <c r="K11" s="533"/>
      <c r="L11" s="533"/>
      <c r="M11" s="533"/>
      <c r="N11" s="533"/>
      <c r="O11" s="533"/>
      <c r="P11" s="727"/>
    </row>
    <row r="12" spans="1:16" ht="15">
      <c r="A12" s="689"/>
      <c r="B12" s="680"/>
      <c r="C12" s="681"/>
      <c r="D12" s="681"/>
      <c r="E12" s="681"/>
      <c r="F12" s="682"/>
      <c r="G12" s="531"/>
      <c r="H12" s="531"/>
      <c r="I12" s="531"/>
      <c r="J12" s="531"/>
      <c r="K12" s="531"/>
      <c r="L12" s="531"/>
      <c r="M12" s="531"/>
      <c r="N12" s="531"/>
      <c r="O12" s="531"/>
      <c r="P12" s="727">
        <f>IF(G12+I12+J12+K12+L12+M12+N12+O12&gt;1,"Error! Select one activity only","")</f>
      </c>
    </row>
    <row r="13" spans="1:16" ht="15">
      <c r="A13" s="678"/>
      <c r="B13" s="683"/>
      <c r="C13" s="684"/>
      <c r="D13" s="684"/>
      <c r="E13" s="684"/>
      <c r="F13" s="685"/>
      <c r="G13" s="532"/>
      <c r="H13" s="532"/>
      <c r="I13" s="532"/>
      <c r="J13" s="532"/>
      <c r="K13" s="532"/>
      <c r="L13" s="532"/>
      <c r="M13" s="532"/>
      <c r="N13" s="532"/>
      <c r="O13" s="532"/>
      <c r="P13" s="727"/>
    </row>
    <row r="14" spans="1:16" ht="15">
      <c r="A14" s="679"/>
      <c r="B14" s="686"/>
      <c r="C14" s="687"/>
      <c r="D14" s="687"/>
      <c r="E14" s="687"/>
      <c r="F14" s="688"/>
      <c r="G14" s="533"/>
      <c r="H14" s="533"/>
      <c r="I14" s="533"/>
      <c r="J14" s="533"/>
      <c r="K14" s="533"/>
      <c r="L14" s="533"/>
      <c r="M14" s="533"/>
      <c r="N14" s="533"/>
      <c r="O14" s="533"/>
      <c r="P14" s="727"/>
    </row>
    <row r="15" spans="1:16" ht="15">
      <c r="A15" s="689"/>
      <c r="B15" s="680"/>
      <c r="C15" s="681"/>
      <c r="D15" s="681"/>
      <c r="E15" s="681"/>
      <c r="F15" s="682"/>
      <c r="G15" s="531"/>
      <c r="H15" s="531"/>
      <c r="I15" s="531"/>
      <c r="J15" s="531"/>
      <c r="K15" s="534"/>
      <c r="L15" s="531"/>
      <c r="M15" s="531"/>
      <c r="N15" s="531"/>
      <c r="O15" s="531"/>
      <c r="P15" s="727">
        <f>IF(G15+I15+J15+K15+L15+M15+N15+O15&gt;1,"Error! Select one activity only","")</f>
      </c>
    </row>
    <row r="16" spans="1:16" ht="15">
      <c r="A16" s="678"/>
      <c r="B16" s="683"/>
      <c r="C16" s="684"/>
      <c r="D16" s="684"/>
      <c r="E16" s="684"/>
      <c r="F16" s="685"/>
      <c r="G16" s="532"/>
      <c r="H16" s="532"/>
      <c r="I16" s="532"/>
      <c r="J16" s="532"/>
      <c r="K16" s="535"/>
      <c r="L16" s="532"/>
      <c r="M16" s="532"/>
      <c r="N16" s="532"/>
      <c r="O16" s="532"/>
      <c r="P16" s="727"/>
    </row>
    <row r="17" spans="1:16" ht="15">
      <c r="A17" s="679"/>
      <c r="B17" s="686"/>
      <c r="C17" s="687"/>
      <c r="D17" s="687"/>
      <c r="E17" s="687"/>
      <c r="F17" s="688"/>
      <c r="G17" s="533"/>
      <c r="H17" s="533"/>
      <c r="I17" s="533"/>
      <c r="J17" s="533"/>
      <c r="K17" s="536"/>
      <c r="L17" s="533"/>
      <c r="M17" s="533"/>
      <c r="N17" s="533"/>
      <c r="O17" s="533"/>
      <c r="P17" s="727"/>
    </row>
    <row r="18" spans="1:16" ht="15">
      <c r="A18" s="689"/>
      <c r="B18" s="680"/>
      <c r="C18" s="681"/>
      <c r="D18" s="681"/>
      <c r="E18" s="681"/>
      <c r="F18" s="682"/>
      <c r="G18" s="531"/>
      <c r="H18" s="531"/>
      <c r="I18" s="531"/>
      <c r="J18" s="531"/>
      <c r="K18" s="531"/>
      <c r="L18" s="531"/>
      <c r="M18" s="531"/>
      <c r="N18" s="531"/>
      <c r="O18" s="531"/>
      <c r="P18" s="727">
        <f>IF(G18+I18+J18+K18+L18+M18+N18+O18&gt;1,"Error! Select one activity only","")</f>
      </c>
    </row>
    <row r="19" spans="1:16" ht="15">
      <c r="A19" s="678"/>
      <c r="B19" s="683"/>
      <c r="C19" s="684"/>
      <c r="D19" s="684"/>
      <c r="E19" s="684"/>
      <c r="F19" s="685"/>
      <c r="G19" s="532"/>
      <c r="H19" s="532"/>
      <c r="I19" s="532"/>
      <c r="J19" s="532"/>
      <c r="K19" s="532"/>
      <c r="L19" s="532"/>
      <c r="M19" s="532"/>
      <c r="N19" s="532"/>
      <c r="O19" s="532"/>
      <c r="P19" s="727"/>
    </row>
    <row r="20" spans="1:16" ht="15">
      <c r="A20" s="679"/>
      <c r="B20" s="686"/>
      <c r="C20" s="687"/>
      <c r="D20" s="687"/>
      <c r="E20" s="687"/>
      <c r="F20" s="688"/>
      <c r="G20" s="533"/>
      <c r="H20" s="533"/>
      <c r="I20" s="533"/>
      <c r="J20" s="533"/>
      <c r="K20" s="533"/>
      <c r="L20" s="533"/>
      <c r="M20" s="533"/>
      <c r="N20" s="533"/>
      <c r="O20" s="533"/>
      <c r="P20" s="727"/>
    </row>
    <row r="21" spans="1:16" ht="15">
      <c r="A21" s="689"/>
      <c r="B21" s="680"/>
      <c r="C21" s="681"/>
      <c r="D21" s="681"/>
      <c r="E21" s="681"/>
      <c r="F21" s="682"/>
      <c r="G21" s="531"/>
      <c r="H21" s="531"/>
      <c r="I21" s="531"/>
      <c r="J21" s="531"/>
      <c r="K21" s="531"/>
      <c r="L21" s="531"/>
      <c r="M21" s="531"/>
      <c r="N21" s="531"/>
      <c r="O21" s="531"/>
      <c r="P21" s="727">
        <f>IF(G21+I21+J21+K21+L21+M21+N21+O21&gt;1,"Error! Select one activity only","")</f>
      </c>
    </row>
    <row r="22" spans="1:16" ht="15">
      <c r="A22" s="678"/>
      <c r="B22" s="683"/>
      <c r="C22" s="684"/>
      <c r="D22" s="684"/>
      <c r="E22" s="684"/>
      <c r="F22" s="685"/>
      <c r="G22" s="532"/>
      <c r="H22" s="532"/>
      <c r="I22" s="532"/>
      <c r="J22" s="532"/>
      <c r="K22" s="532"/>
      <c r="L22" s="532"/>
      <c r="M22" s="532"/>
      <c r="N22" s="532"/>
      <c r="O22" s="532"/>
      <c r="P22" s="727"/>
    </row>
    <row r="23" spans="1:16" ht="15">
      <c r="A23" s="679"/>
      <c r="B23" s="686"/>
      <c r="C23" s="687"/>
      <c r="D23" s="687"/>
      <c r="E23" s="687"/>
      <c r="F23" s="688"/>
      <c r="G23" s="533"/>
      <c r="H23" s="533"/>
      <c r="I23" s="533"/>
      <c r="J23" s="533"/>
      <c r="K23" s="533"/>
      <c r="L23" s="533"/>
      <c r="M23" s="533"/>
      <c r="N23" s="533"/>
      <c r="O23" s="533"/>
      <c r="P23" s="727"/>
    </row>
    <row r="24" spans="1:16" ht="15">
      <c r="A24" s="677"/>
      <c r="B24" s="680"/>
      <c r="C24" s="681"/>
      <c r="D24" s="681"/>
      <c r="E24" s="681"/>
      <c r="F24" s="682"/>
      <c r="G24" s="531"/>
      <c r="H24" s="531"/>
      <c r="I24" s="531"/>
      <c r="J24" s="531"/>
      <c r="K24" s="531"/>
      <c r="L24" s="531"/>
      <c r="M24" s="531"/>
      <c r="N24" s="531"/>
      <c r="O24" s="531"/>
      <c r="P24" s="727">
        <f>IF(G24+I24+J24+K24+L24+M24+N24+O24&gt;1,"Error! Select one activity only","")</f>
      </c>
    </row>
    <row r="25" spans="1:16" ht="15">
      <c r="A25" s="678"/>
      <c r="B25" s="683"/>
      <c r="C25" s="684"/>
      <c r="D25" s="684"/>
      <c r="E25" s="684"/>
      <c r="F25" s="685"/>
      <c r="G25" s="532"/>
      <c r="H25" s="532"/>
      <c r="I25" s="532"/>
      <c r="J25" s="532"/>
      <c r="K25" s="532"/>
      <c r="L25" s="532"/>
      <c r="M25" s="532"/>
      <c r="N25" s="532"/>
      <c r="O25" s="532"/>
      <c r="P25" s="727"/>
    </row>
    <row r="26" spans="1:16" ht="15">
      <c r="A26" s="679"/>
      <c r="B26" s="686"/>
      <c r="C26" s="687"/>
      <c r="D26" s="687"/>
      <c r="E26" s="687"/>
      <c r="F26" s="688"/>
      <c r="G26" s="533"/>
      <c r="H26" s="533"/>
      <c r="I26" s="533"/>
      <c r="J26" s="533"/>
      <c r="K26" s="533"/>
      <c r="L26" s="533"/>
      <c r="M26" s="533"/>
      <c r="N26" s="533"/>
      <c r="O26" s="533"/>
      <c r="P26" s="727"/>
    </row>
    <row r="27" spans="1:16" ht="15">
      <c r="A27" s="689"/>
      <c r="B27" s="680"/>
      <c r="C27" s="681"/>
      <c r="D27" s="681"/>
      <c r="E27" s="681"/>
      <c r="F27" s="682"/>
      <c r="G27" s="531"/>
      <c r="H27" s="531"/>
      <c r="I27" s="531"/>
      <c r="J27" s="531"/>
      <c r="K27" s="531"/>
      <c r="L27" s="531"/>
      <c r="M27" s="531"/>
      <c r="N27" s="531"/>
      <c r="O27" s="531"/>
      <c r="P27" s="727">
        <f>IF(G27+I27+J27+K27+L27+M27+N27+O27&gt;1,"Error! Select one activity only","")</f>
      </c>
    </row>
    <row r="28" spans="1:16" ht="15">
      <c r="A28" s="678"/>
      <c r="B28" s="683"/>
      <c r="C28" s="684"/>
      <c r="D28" s="684"/>
      <c r="E28" s="684"/>
      <c r="F28" s="685"/>
      <c r="G28" s="532"/>
      <c r="H28" s="532"/>
      <c r="I28" s="532"/>
      <c r="J28" s="532"/>
      <c r="K28" s="532"/>
      <c r="L28" s="532"/>
      <c r="M28" s="532"/>
      <c r="N28" s="532"/>
      <c r="O28" s="532"/>
      <c r="P28" s="727"/>
    </row>
    <row r="29" spans="1:16" ht="15">
      <c r="A29" s="679"/>
      <c r="B29" s="686"/>
      <c r="C29" s="687"/>
      <c r="D29" s="687"/>
      <c r="E29" s="687"/>
      <c r="F29" s="688"/>
      <c r="G29" s="533"/>
      <c r="H29" s="533"/>
      <c r="I29" s="533"/>
      <c r="J29" s="533"/>
      <c r="K29" s="533"/>
      <c r="L29" s="533"/>
      <c r="M29" s="533"/>
      <c r="N29" s="533"/>
      <c r="O29" s="533"/>
      <c r="P29" s="727"/>
    </row>
    <row r="30" spans="1:16" ht="15">
      <c r="A30" s="689"/>
      <c r="B30" s="680"/>
      <c r="C30" s="681"/>
      <c r="D30" s="681"/>
      <c r="E30" s="681"/>
      <c r="F30" s="682"/>
      <c r="G30" s="531"/>
      <c r="H30" s="531"/>
      <c r="I30" s="531"/>
      <c r="J30" s="531"/>
      <c r="K30" s="531"/>
      <c r="L30" s="531"/>
      <c r="M30" s="531"/>
      <c r="N30" s="531"/>
      <c r="O30" s="531"/>
      <c r="P30" s="727">
        <f>IF(G30+I30+J30+K30+L30+M30+N30+O30&gt;1,"Error! Select one activity only","")</f>
      </c>
    </row>
    <row r="31" spans="1:16" ht="15">
      <c r="A31" s="678"/>
      <c r="B31" s="683"/>
      <c r="C31" s="684"/>
      <c r="D31" s="684"/>
      <c r="E31" s="684"/>
      <c r="F31" s="685"/>
      <c r="G31" s="532"/>
      <c r="H31" s="532"/>
      <c r="I31" s="532"/>
      <c r="J31" s="532"/>
      <c r="K31" s="532"/>
      <c r="L31" s="532"/>
      <c r="M31" s="532"/>
      <c r="N31" s="532"/>
      <c r="O31" s="532"/>
      <c r="P31" s="727"/>
    </row>
    <row r="32" spans="1:16" ht="15">
      <c r="A32" s="679"/>
      <c r="B32" s="686"/>
      <c r="C32" s="687"/>
      <c r="D32" s="687"/>
      <c r="E32" s="687"/>
      <c r="F32" s="688"/>
      <c r="G32" s="533"/>
      <c r="H32" s="533"/>
      <c r="I32" s="533"/>
      <c r="J32" s="533"/>
      <c r="K32" s="533"/>
      <c r="L32" s="533"/>
      <c r="M32" s="533"/>
      <c r="N32" s="533"/>
      <c r="O32" s="533"/>
      <c r="P32" s="727"/>
    </row>
    <row r="33" spans="1:15" ht="23.25">
      <c r="A33" s="366" t="s">
        <v>21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15" ht="15.75" customHeight="1">
      <c r="A34" s="712" t="s">
        <v>3</v>
      </c>
      <c r="B34" s="713"/>
      <c r="C34" s="712">
        <f>C2</f>
        <v>0</v>
      </c>
      <c r="D34" s="714"/>
      <c r="E34" s="714"/>
      <c r="F34" s="713"/>
      <c r="G34" s="425" t="s">
        <v>1</v>
      </c>
      <c r="H34" s="426"/>
      <c r="I34" s="383">
        <f>I2</f>
        <v>0</v>
      </c>
      <c r="J34" s="573"/>
      <c r="K34" s="384"/>
      <c r="L34" s="350" t="str">
        <f>L2</f>
        <v>Miscellaneous</v>
      </c>
      <c r="M34" s="360"/>
      <c r="N34" s="360"/>
      <c r="O34" s="434"/>
    </row>
    <row r="35" spans="1:15" ht="15.75" customHeight="1">
      <c r="A35" s="712" t="s">
        <v>20</v>
      </c>
      <c r="B35" s="713"/>
      <c r="C35" s="712">
        <f>C3</f>
        <v>0</v>
      </c>
      <c r="D35" s="714"/>
      <c r="E35" s="714"/>
      <c r="F35" s="713"/>
      <c r="G35" s="425" t="s">
        <v>2</v>
      </c>
      <c r="H35" s="426"/>
      <c r="I35" s="383">
        <f>I3</f>
        <v>0</v>
      </c>
      <c r="J35" s="573"/>
      <c r="K35" s="384"/>
      <c r="L35" s="362"/>
      <c r="M35" s="363"/>
      <c r="N35" s="363"/>
      <c r="O35" s="435"/>
    </row>
    <row r="36" spans="1:15" ht="15.75" customHeight="1">
      <c r="A36" s="712" t="s">
        <v>15</v>
      </c>
      <c r="B36" s="713"/>
      <c r="C36" s="712">
        <f>C4</f>
        <v>0</v>
      </c>
      <c r="D36" s="714"/>
      <c r="E36" s="714"/>
      <c r="F36" s="713"/>
      <c r="G36" s="425" t="s">
        <v>18</v>
      </c>
      <c r="H36" s="426"/>
      <c r="I36" s="383" t="str">
        <f>I4</f>
        <v>2016-2017</v>
      </c>
      <c r="J36" s="573"/>
      <c r="K36" s="384"/>
      <c r="L36" s="365"/>
      <c r="M36" s="366"/>
      <c r="N36" s="366"/>
      <c r="O36" s="436"/>
    </row>
    <row r="38" spans="1:15" ht="15" customHeight="1">
      <c r="A38" s="709" t="s">
        <v>10</v>
      </c>
      <c r="B38" s="715" t="s">
        <v>73</v>
      </c>
      <c r="C38" s="716"/>
      <c r="D38" s="716"/>
      <c r="E38" s="716"/>
      <c r="F38" s="716"/>
      <c r="G38" s="722" t="str">
        <f>G6</f>
        <v>Scientific committee</v>
      </c>
      <c r="H38" s="722" t="str">
        <f aca="true" t="shared" si="0" ref="H38:O38">H6</f>
        <v>E learning</v>
      </c>
      <c r="I38" s="722" t="str">
        <f t="shared" si="0"/>
        <v>External assessor</v>
      </c>
      <c r="J38" s="722" t="str">
        <f t="shared" si="0"/>
        <v>Publishing Magazine  Newspaper</v>
      </c>
      <c r="K38" s="722" t="str">
        <f t="shared" si="0"/>
        <v>TV        Radio interview</v>
      </c>
      <c r="L38" s="722" t="str">
        <f t="shared" si="0"/>
        <v> Editorial board Int Journal</v>
      </c>
      <c r="M38" s="722" t="str">
        <f t="shared" si="0"/>
        <v> Editorial board N Journal</v>
      </c>
      <c r="N38" s="722" t="str">
        <f>N6</f>
        <v>Invention certificate</v>
      </c>
      <c r="O38" s="722" t="str">
        <f t="shared" si="0"/>
        <v>Document
code</v>
      </c>
    </row>
    <row r="39" spans="1:15" ht="15">
      <c r="A39" s="710"/>
      <c r="B39" s="717"/>
      <c r="C39" s="718"/>
      <c r="D39" s="718"/>
      <c r="E39" s="718"/>
      <c r="F39" s="719"/>
      <c r="G39" s="723"/>
      <c r="H39" s="723"/>
      <c r="I39" s="723"/>
      <c r="J39" s="723"/>
      <c r="K39" s="723"/>
      <c r="L39" s="723"/>
      <c r="M39" s="723"/>
      <c r="N39" s="723"/>
      <c r="O39" s="723"/>
    </row>
    <row r="40" spans="1:15" ht="15">
      <c r="A40" s="711"/>
      <c r="B40" s="720"/>
      <c r="C40" s="721"/>
      <c r="D40" s="721"/>
      <c r="E40" s="721"/>
      <c r="F40" s="721"/>
      <c r="G40" s="724"/>
      <c r="H40" s="724"/>
      <c r="I40" s="724"/>
      <c r="J40" s="724"/>
      <c r="K40" s="724"/>
      <c r="L40" s="724"/>
      <c r="M40" s="724"/>
      <c r="N40" s="724"/>
      <c r="O40" s="724"/>
    </row>
    <row r="41" spans="1:16" ht="15">
      <c r="A41" s="689"/>
      <c r="B41" s="680"/>
      <c r="C41" s="681"/>
      <c r="D41" s="681"/>
      <c r="E41" s="681"/>
      <c r="F41" s="682"/>
      <c r="G41" s="531"/>
      <c r="H41" s="531"/>
      <c r="I41" s="531"/>
      <c r="J41" s="531"/>
      <c r="K41" s="531"/>
      <c r="L41" s="531"/>
      <c r="M41" s="531"/>
      <c r="N41" s="531"/>
      <c r="O41" s="531"/>
      <c r="P41" s="727">
        <f>IF(G41+I41+J41+K41+L41+M41+N41+O41&gt;1,"Error! Select one activity only","")</f>
      </c>
    </row>
    <row r="42" spans="1:16" ht="15">
      <c r="A42" s="678"/>
      <c r="B42" s="683"/>
      <c r="C42" s="684"/>
      <c r="D42" s="684"/>
      <c r="E42" s="684"/>
      <c r="F42" s="685"/>
      <c r="G42" s="532"/>
      <c r="H42" s="532"/>
      <c r="I42" s="532"/>
      <c r="J42" s="532"/>
      <c r="K42" s="532"/>
      <c r="L42" s="532"/>
      <c r="M42" s="532"/>
      <c r="N42" s="532"/>
      <c r="O42" s="532"/>
      <c r="P42" s="727"/>
    </row>
    <row r="43" spans="1:16" ht="15">
      <c r="A43" s="679"/>
      <c r="B43" s="686"/>
      <c r="C43" s="687"/>
      <c r="D43" s="687"/>
      <c r="E43" s="687"/>
      <c r="F43" s="688"/>
      <c r="G43" s="533"/>
      <c r="H43" s="533"/>
      <c r="I43" s="533"/>
      <c r="J43" s="533"/>
      <c r="K43" s="533"/>
      <c r="L43" s="533"/>
      <c r="M43" s="533"/>
      <c r="N43" s="533"/>
      <c r="O43" s="533"/>
      <c r="P43" s="727"/>
    </row>
    <row r="44" spans="1:16" ht="14.25" customHeight="1">
      <c r="A44" s="689"/>
      <c r="B44" s="680"/>
      <c r="C44" s="681"/>
      <c r="D44" s="681"/>
      <c r="E44" s="681"/>
      <c r="F44" s="682"/>
      <c r="G44" s="531"/>
      <c r="H44" s="531"/>
      <c r="I44" s="531"/>
      <c r="J44" s="531"/>
      <c r="K44" s="531"/>
      <c r="L44" s="531"/>
      <c r="M44" s="531"/>
      <c r="N44" s="531"/>
      <c r="O44" s="531"/>
      <c r="P44" s="727">
        <f>IF(G44+I44+J44+K44+L44+M44+N44+O44&gt;1,"Error! Select one activity only","")</f>
      </c>
    </row>
    <row r="45" spans="1:16" ht="15">
      <c r="A45" s="678"/>
      <c r="B45" s="683"/>
      <c r="C45" s="684"/>
      <c r="D45" s="684"/>
      <c r="E45" s="684"/>
      <c r="F45" s="685"/>
      <c r="G45" s="532"/>
      <c r="H45" s="532"/>
      <c r="I45" s="532"/>
      <c r="J45" s="532"/>
      <c r="K45" s="532"/>
      <c r="L45" s="532"/>
      <c r="M45" s="532"/>
      <c r="N45" s="532"/>
      <c r="O45" s="532"/>
      <c r="P45" s="727"/>
    </row>
    <row r="46" spans="1:16" ht="15">
      <c r="A46" s="679"/>
      <c r="B46" s="686"/>
      <c r="C46" s="687"/>
      <c r="D46" s="687"/>
      <c r="E46" s="687"/>
      <c r="F46" s="688"/>
      <c r="G46" s="533"/>
      <c r="H46" s="533"/>
      <c r="I46" s="533"/>
      <c r="J46" s="533"/>
      <c r="K46" s="533"/>
      <c r="L46" s="533"/>
      <c r="M46" s="533"/>
      <c r="N46" s="533"/>
      <c r="O46" s="533"/>
      <c r="P46" s="727"/>
    </row>
    <row r="47" spans="1:16" ht="14.25" customHeight="1">
      <c r="A47" s="677"/>
      <c r="B47" s="680"/>
      <c r="C47" s="681"/>
      <c r="D47" s="681"/>
      <c r="E47" s="681"/>
      <c r="F47" s="682"/>
      <c r="G47" s="531"/>
      <c r="H47" s="531"/>
      <c r="I47" s="531"/>
      <c r="J47" s="531"/>
      <c r="K47" s="534"/>
      <c r="L47" s="531"/>
      <c r="M47" s="531"/>
      <c r="N47" s="531"/>
      <c r="O47" s="531"/>
      <c r="P47" s="727">
        <f>IF(G47+I47+J47+K47+L47+M47+N47+O47&gt;1,"Error! Select one activity only","")</f>
      </c>
    </row>
    <row r="48" spans="1:16" ht="15">
      <c r="A48" s="678"/>
      <c r="B48" s="683"/>
      <c r="C48" s="684"/>
      <c r="D48" s="684"/>
      <c r="E48" s="684"/>
      <c r="F48" s="685"/>
      <c r="G48" s="532"/>
      <c r="H48" s="532"/>
      <c r="I48" s="532"/>
      <c r="J48" s="532"/>
      <c r="K48" s="535"/>
      <c r="L48" s="532"/>
      <c r="M48" s="532"/>
      <c r="N48" s="532"/>
      <c r="O48" s="532"/>
      <c r="P48" s="727"/>
    </row>
    <row r="49" spans="1:16" ht="15">
      <c r="A49" s="679"/>
      <c r="B49" s="686"/>
      <c r="C49" s="687"/>
      <c r="D49" s="687"/>
      <c r="E49" s="687"/>
      <c r="F49" s="688"/>
      <c r="G49" s="533"/>
      <c r="H49" s="533"/>
      <c r="I49" s="533"/>
      <c r="J49" s="533"/>
      <c r="K49" s="536"/>
      <c r="L49" s="533"/>
      <c r="M49" s="533"/>
      <c r="N49" s="533"/>
      <c r="O49" s="533"/>
      <c r="P49" s="727"/>
    </row>
    <row r="50" spans="1:16" s="73" customFormat="1" ht="15">
      <c r="A50" s="677"/>
      <c r="B50" s="680"/>
      <c r="C50" s="681"/>
      <c r="D50" s="681"/>
      <c r="E50" s="681"/>
      <c r="F50" s="682"/>
      <c r="G50" s="531"/>
      <c r="H50" s="531"/>
      <c r="I50" s="531"/>
      <c r="J50" s="531"/>
      <c r="K50" s="534"/>
      <c r="L50" s="531"/>
      <c r="M50" s="531"/>
      <c r="N50" s="531"/>
      <c r="O50" s="531"/>
      <c r="P50" s="727">
        <f>IF(G50+I50+J50+K50+L50+M50+N50+O50&gt;1,"Error! Select one activity only","")</f>
      </c>
    </row>
    <row r="51" spans="1:16" s="73" customFormat="1" ht="15">
      <c r="A51" s="678"/>
      <c r="B51" s="683"/>
      <c r="C51" s="684"/>
      <c r="D51" s="684"/>
      <c r="E51" s="684"/>
      <c r="F51" s="685"/>
      <c r="G51" s="532"/>
      <c r="H51" s="532"/>
      <c r="I51" s="532"/>
      <c r="J51" s="532"/>
      <c r="K51" s="535"/>
      <c r="L51" s="532"/>
      <c r="M51" s="532"/>
      <c r="N51" s="532"/>
      <c r="O51" s="532"/>
      <c r="P51" s="727"/>
    </row>
    <row r="52" spans="1:16" s="73" customFormat="1" ht="15">
      <c r="A52" s="679"/>
      <c r="B52" s="686"/>
      <c r="C52" s="687"/>
      <c r="D52" s="687"/>
      <c r="E52" s="687"/>
      <c r="F52" s="688"/>
      <c r="G52" s="533"/>
      <c r="H52" s="533"/>
      <c r="I52" s="533"/>
      <c r="J52" s="533"/>
      <c r="K52" s="536"/>
      <c r="L52" s="533"/>
      <c r="M52" s="533"/>
      <c r="N52" s="533"/>
      <c r="O52" s="533"/>
      <c r="P52" s="727"/>
    </row>
    <row r="53" spans="1:16" s="73" customFormat="1" ht="15">
      <c r="A53" s="677"/>
      <c r="B53" s="680"/>
      <c r="C53" s="681"/>
      <c r="D53" s="681"/>
      <c r="E53" s="681"/>
      <c r="F53" s="682"/>
      <c r="G53" s="531"/>
      <c r="H53" s="531"/>
      <c r="I53" s="531"/>
      <c r="J53" s="531"/>
      <c r="K53" s="534"/>
      <c r="L53" s="531"/>
      <c r="M53" s="531"/>
      <c r="N53" s="531"/>
      <c r="O53" s="531"/>
      <c r="P53" s="727">
        <f>IF(G53+I53+J53+K53+L53+M53+N53+O53&gt;1,"Error! Select one activity only","")</f>
      </c>
    </row>
    <row r="54" spans="1:16" s="73" customFormat="1" ht="15">
      <c r="A54" s="678"/>
      <c r="B54" s="683"/>
      <c r="C54" s="684"/>
      <c r="D54" s="684"/>
      <c r="E54" s="684"/>
      <c r="F54" s="685"/>
      <c r="G54" s="532"/>
      <c r="H54" s="532"/>
      <c r="I54" s="532"/>
      <c r="J54" s="532"/>
      <c r="K54" s="535"/>
      <c r="L54" s="532"/>
      <c r="M54" s="532"/>
      <c r="N54" s="532"/>
      <c r="O54" s="532"/>
      <c r="P54" s="727"/>
    </row>
    <row r="55" spans="1:16" s="73" customFormat="1" ht="15">
      <c r="A55" s="679"/>
      <c r="B55" s="686"/>
      <c r="C55" s="687"/>
      <c r="D55" s="687"/>
      <c r="E55" s="687"/>
      <c r="F55" s="688"/>
      <c r="G55" s="533"/>
      <c r="H55" s="533"/>
      <c r="I55" s="533"/>
      <c r="J55" s="533"/>
      <c r="K55" s="536"/>
      <c r="L55" s="533"/>
      <c r="M55" s="533"/>
      <c r="N55" s="533"/>
      <c r="O55" s="533"/>
      <c r="P55" s="727"/>
    </row>
    <row r="56" spans="1:16" s="73" customFormat="1" ht="15">
      <c r="A56" s="677"/>
      <c r="B56" s="680"/>
      <c r="C56" s="681"/>
      <c r="D56" s="681"/>
      <c r="E56" s="681"/>
      <c r="F56" s="682"/>
      <c r="G56" s="531"/>
      <c r="H56" s="531"/>
      <c r="I56" s="531"/>
      <c r="J56" s="531"/>
      <c r="K56" s="534"/>
      <c r="L56" s="531"/>
      <c r="M56" s="531"/>
      <c r="N56" s="531"/>
      <c r="O56" s="531"/>
      <c r="P56" s="727">
        <f>IF(G56+I56+J56+K56+L56+M56+N56+O56&gt;1,"Error! Select one activity only","")</f>
      </c>
    </row>
    <row r="57" spans="1:16" s="73" customFormat="1" ht="15">
      <c r="A57" s="678"/>
      <c r="B57" s="683"/>
      <c r="C57" s="684"/>
      <c r="D57" s="684"/>
      <c r="E57" s="684"/>
      <c r="F57" s="685"/>
      <c r="G57" s="532"/>
      <c r="H57" s="532"/>
      <c r="I57" s="532"/>
      <c r="J57" s="532"/>
      <c r="K57" s="535"/>
      <c r="L57" s="532"/>
      <c r="M57" s="532"/>
      <c r="N57" s="532"/>
      <c r="O57" s="532"/>
      <c r="P57" s="727"/>
    </row>
    <row r="58" spans="1:16" s="73" customFormat="1" ht="15">
      <c r="A58" s="679"/>
      <c r="B58" s="686"/>
      <c r="C58" s="687"/>
      <c r="D58" s="687"/>
      <c r="E58" s="687"/>
      <c r="F58" s="688"/>
      <c r="G58" s="533"/>
      <c r="H58" s="533"/>
      <c r="I58" s="533"/>
      <c r="J58" s="533"/>
      <c r="K58" s="536"/>
      <c r="L58" s="533"/>
      <c r="M58" s="533"/>
      <c r="N58" s="533"/>
      <c r="O58" s="533"/>
      <c r="P58" s="727"/>
    </row>
    <row r="59" spans="1:16" s="73" customFormat="1" ht="15">
      <c r="A59" s="677"/>
      <c r="B59" s="680"/>
      <c r="C59" s="681"/>
      <c r="D59" s="681"/>
      <c r="E59" s="681"/>
      <c r="F59" s="682"/>
      <c r="G59" s="531"/>
      <c r="H59" s="531"/>
      <c r="I59" s="531"/>
      <c r="J59" s="531"/>
      <c r="K59" s="531"/>
      <c r="L59" s="531"/>
      <c r="M59" s="531"/>
      <c r="N59" s="531"/>
      <c r="O59" s="531"/>
      <c r="P59" s="727">
        <f>IF(G59+I59+J59+K59+L59+M59+N59+O59&gt;1,"Error! Select one activity only","")</f>
      </c>
    </row>
    <row r="60" spans="1:16" s="73" customFormat="1" ht="15">
      <c r="A60" s="678"/>
      <c r="B60" s="683"/>
      <c r="C60" s="684"/>
      <c r="D60" s="684"/>
      <c r="E60" s="684"/>
      <c r="F60" s="685"/>
      <c r="G60" s="532"/>
      <c r="H60" s="532"/>
      <c r="I60" s="532"/>
      <c r="J60" s="532"/>
      <c r="K60" s="532"/>
      <c r="L60" s="532"/>
      <c r="M60" s="532"/>
      <c r="N60" s="532"/>
      <c r="O60" s="532"/>
      <c r="P60" s="727"/>
    </row>
    <row r="61" spans="1:16" s="73" customFormat="1" ht="15">
      <c r="A61" s="679"/>
      <c r="B61" s="686"/>
      <c r="C61" s="687"/>
      <c r="D61" s="687"/>
      <c r="E61" s="687"/>
      <c r="F61" s="688"/>
      <c r="G61" s="533"/>
      <c r="H61" s="533"/>
      <c r="I61" s="533"/>
      <c r="J61" s="533"/>
      <c r="K61" s="533"/>
      <c r="L61" s="533"/>
      <c r="M61" s="533"/>
      <c r="N61" s="533"/>
      <c r="O61" s="533"/>
      <c r="P61" s="727"/>
    </row>
    <row r="62" spans="1:16" ht="15">
      <c r="A62" s="677"/>
      <c r="B62" s="680"/>
      <c r="C62" s="681"/>
      <c r="D62" s="681"/>
      <c r="E62" s="681"/>
      <c r="F62" s="682"/>
      <c r="G62" s="531"/>
      <c r="H62" s="531"/>
      <c r="I62" s="531"/>
      <c r="J62" s="531"/>
      <c r="K62" s="531"/>
      <c r="L62" s="531"/>
      <c r="M62" s="531"/>
      <c r="N62" s="531"/>
      <c r="O62" s="531"/>
      <c r="P62" s="727">
        <f>IF(G62+I62+J62+K62+L62+M62+N62+O62&gt;1,"Error! Select one activity only","")</f>
      </c>
    </row>
    <row r="63" spans="1:16" ht="15">
      <c r="A63" s="678"/>
      <c r="B63" s="683"/>
      <c r="C63" s="684"/>
      <c r="D63" s="684"/>
      <c r="E63" s="684"/>
      <c r="F63" s="685"/>
      <c r="G63" s="532"/>
      <c r="H63" s="532"/>
      <c r="I63" s="532"/>
      <c r="J63" s="532"/>
      <c r="K63" s="532"/>
      <c r="L63" s="532"/>
      <c r="M63" s="532"/>
      <c r="N63" s="532"/>
      <c r="O63" s="532"/>
      <c r="P63" s="727"/>
    </row>
    <row r="64" spans="1:16" ht="15">
      <c r="A64" s="679"/>
      <c r="B64" s="686"/>
      <c r="C64" s="687"/>
      <c r="D64" s="687"/>
      <c r="E64" s="687"/>
      <c r="F64" s="688"/>
      <c r="G64" s="533"/>
      <c r="H64" s="533"/>
      <c r="I64" s="533"/>
      <c r="J64" s="533"/>
      <c r="K64" s="533"/>
      <c r="L64" s="533"/>
      <c r="M64" s="533"/>
      <c r="N64" s="533"/>
      <c r="O64" s="533"/>
      <c r="P64" s="727"/>
    </row>
    <row r="65" spans="1:16" s="73" customFormat="1" ht="15">
      <c r="A65" s="677"/>
      <c r="B65" s="680"/>
      <c r="C65" s="681"/>
      <c r="D65" s="681"/>
      <c r="E65" s="681"/>
      <c r="F65" s="682"/>
      <c r="G65" s="531"/>
      <c r="H65" s="531"/>
      <c r="I65" s="531"/>
      <c r="J65" s="531"/>
      <c r="K65" s="531"/>
      <c r="L65" s="531"/>
      <c r="M65" s="531"/>
      <c r="N65" s="531"/>
      <c r="O65" s="531"/>
      <c r="P65" s="727">
        <f>IF(G65+I65+J65+K65+L65+M65+N65+O65&gt;1,"Error! Select one activity only","")</f>
      </c>
    </row>
    <row r="66" spans="1:16" s="73" customFormat="1" ht="15">
      <c r="A66" s="678"/>
      <c r="B66" s="683"/>
      <c r="C66" s="684"/>
      <c r="D66" s="684"/>
      <c r="E66" s="684"/>
      <c r="F66" s="685"/>
      <c r="G66" s="532"/>
      <c r="H66" s="532"/>
      <c r="I66" s="532"/>
      <c r="J66" s="532"/>
      <c r="K66" s="532"/>
      <c r="L66" s="532"/>
      <c r="M66" s="532"/>
      <c r="N66" s="532"/>
      <c r="O66" s="532"/>
      <c r="P66" s="727"/>
    </row>
    <row r="67" spans="1:16" s="73" customFormat="1" ht="14.25" customHeight="1">
      <c r="A67" s="709" t="s">
        <v>10</v>
      </c>
      <c r="B67" s="715" t="s">
        <v>73</v>
      </c>
      <c r="C67" s="716"/>
      <c r="D67" s="716"/>
      <c r="E67" s="716"/>
      <c r="F67" s="716"/>
      <c r="G67" s="722" t="str">
        <f>G6</f>
        <v>Scientific committee</v>
      </c>
      <c r="H67" s="722" t="str">
        <f aca="true" t="shared" si="1" ref="H67:O67">H6</f>
        <v>E learning</v>
      </c>
      <c r="I67" s="722" t="str">
        <f t="shared" si="1"/>
        <v>External assessor</v>
      </c>
      <c r="J67" s="722" t="str">
        <f t="shared" si="1"/>
        <v>Publishing Magazine  Newspaper</v>
      </c>
      <c r="K67" s="722" t="str">
        <f t="shared" si="1"/>
        <v>TV        Radio interview</v>
      </c>
      <c r="L67" s="722" t="str">
        <f t="shared" si="1"/>
        <v> Editorial board Int Journal</v>
      </c>
      <c r="M67" s="722" t="str">
        <f t="shared" si="1"/>
        <v> Editorial board N Journal</v>
      </c>
      <c r="N67" s="722" t="str">
        <f>N6</f>
        <v>Invention certificate</v>
      </c>
      <c r="O67" s="722" t="str">
        <f t="shared" si="1"/>
        <v>Document
code</v>
      </c>
      <c r="P67" s="246"/>
    </row>
    <row r="68" spans="1:16" s="73" customFormat="1" ht="15">
      <c r="A68" s="710"/>
      <c r="B68" s="717"/>
      <c r="C68" s="718"/>
      <c r="D68" s="718"/>
      <c r="E68" s="718"/>
      <c r="F68" s="719"/>
      <c r="G68" s="723"/>
      <c r="H68" s="723"/>
      <c r="I68" s="723"/>
      <c r="J68" s="723"/>
      <c r="K68" s="723"/>
      <c r="L68" s="723"/>
      <c r="M68" s="723"/>
      <c r="N68" s="723"/>
      <c r="O68" s="723"/>
      <c r="P68" s="246"/>
    </row>
    <row r="69" spans="1:16" s="73" customFormat="1" ht="15">
      <c r="A69" s="711"/>
      <c r="B69" s="720"/>
      <c r="C69" s="721"/>
      <c r="D69" s="721"/>
      <c r="E69" s="721"/>
      <c r="F69" s="721"/>
      <c r="G69" s="724"/>
      <c r="H69" s="724"/>
      <c r="I69" s="724"/>
      <c r="J69" s="724"/>
      <c r="K69" s="724"/>
      <c r="L69" s="724"/>
      <c r="M69" s="724"/>
      <c r="N69" s="724"/>
      <c r="O69" s="724"/>
      <c r="P69" s="246"/>
    </row>
    <row r="70" spans="1:16" s="73" customFormat="1" ht="15">
      <c r="A70" s="677"/>
      <c r="B70" s="680"/>
      <c r="C70" s="681"/>
      <c r="D70" s="681"/>
      <c r="E70" s="681"/>
      <c r="F70" s="682"/>
      <c r="G70" s="531"/>
      <c r="H70" s="531"/>
      <c r="I70" s="531"/>
      <c r="J70" s="531"/>
      <c r="K70" s="531"/>
      <c r="L70" s="531"/>
      <c r="M70" s="531"/>
      <c r="N70" s="531"/>
      <c r="O70" s="531"/>
      <c r="P70" s="727">
        <f>IF(G70+I70+J70+K70+L70+M70+N70+O70&gt;1,"Error! Select one activity only","")</f>
      </c>
    </row>
    <row r="71" spans="1:16" s="73" customFormat="1" ht="15">
      <c r="A71" s="678"/>
      <c r="B71" s="683"/>
      <c r="C71" s="684"/>
      <c r="D71" s="684"/>
      <c r="E71" s="684"/>
      <c r="F71" s="685"/>
      <c r="G71" s="532"/>
      <c r="H71" s="532"/>
      <c r="I71" s="532"/>
      <c r="J71" s="532"/>
      <c r="K71" s="532"/>
      <c r="L71" s="532"/>
      <c r="M71" s="532"/>
      <c r="N71" s="532"/>
      <c r="O71" s="532"/>
      <c r="P71" s="727"/>
    </row>
    <row r="72" spans="1:16" s="73" customFormat="1" ht="15">
      <c r="A72" s="679"/>
      <c r="B72" s="686"/>
      <c r="C72" s="687"/>
      <c r="D72" s="687"/>
      <c r="E72" s="687"/>
      <c r="F72" s="688"/>
      <c r="G72" s="533"/>
      <c r="H72" s="533"/>
      <c r="I72" s="533"/>
      <c r="J72" s="533"/>
      <c r="K72" s="533"/>
      <c r="L72" s="533"/>
      <c r="M72" s="533"/>
      <c r="N72" s="533"/>
      <c r="O72" s="533"/>
      <c r="P72" s="727"/>
    </row>
    <row r="73" spans="1:16" s="73" customFormat="1" ht="15">
      <c r="A73" s="677"/>
      <c r="B73" s="680"/>
      <c r="C73" s="681"/>
      <c r="D73" s="681"/>
      <c r="E73" s="681"/>
      <c r="F73" s="682"/>
      <c r="G73" s="531"/>
      <c r="H73" s="531"/>
      <c r="I73" s="531"/>
      <c r="J73" s="531"/>
      <c r="K73" s="531"/>
      <c r="L73" s="531"/>
      <c r="M73" s="531"/>
      <c r="N73" s="531"/>
      <c r="O73" s="531"/>
      <c r="P73" s="727">
        <f>IF(G73+I73+J73+K73+L73+M73+N73+O73&gt;1,"Error! Select one activity only","")</f>
      </c>
    </row>
    <row r="74" spans="1:16" s="73" customFormat="1" ht="15">
      <c r="A74" s="678"/>
      <c r="B74" s="683"/>
      <c r="C74" s="684"/>
      <c r="D74" s="684"/>
      <c r="E74" s="684"/>
      <c r="F74" s="685"/>
      <c r="G74" s="532"/>
      <c r="H74" s="532"/>
      <c r="I74" s="532"/>
      <c r="J74" s="532"/>
      <c r="K74" s="532"/>
      <c r="L74" s="532"/>
      <c r="M74" s="532"/>
      <c r="N74" s="532"/>
      <c r="O74" s="532"/>
      <c r="P74" s="727"/>
    </row>
    <row r="75" spans="1:16" s="73" customFormat="1" ht="15">
      <c r="A75" s="679"/>
      <c r="B75" s="686"/>
      <c r="C75" s="687"/>
      <c r="D75" s="687"/>
      <c r="E75" s="687"/>
      <c r="F75" s="688"/>
      <c r="G75" s="533"/>
      <c r="H75" s="533"/>
      <c r="I75" s="533"/>
      <c r="J75" s="533"/>
      <c r="K75" s="533"/>
      <c r="L75" s="533"/>
      <c r="M75" s="533"/>
      <c r="N75" s="533"/>
      <c r="O75" s="533"/>
      <c r="P75" s="727"/>
    </row>
    <row r="76" spans="1:16" s="73" customFormat="1" ht="15">
      <c r="A76" s="677"/>
      <c r="B76" s="680"/>
      <c r="C76" s="681"/>
      <c r="D76" s="681"/>
      <c r="E76" s="681"/>
      <c r="F76" s="682"/>
      <c r="G76" s="531"/>
      <c r="H76" s="531"/>
      <c r="I76" s="531"/>
      <c r="J76" s="531"/>
      <c r="K76" s="531"/>
      <c r="L76" s="531"/>
      <c r="M76" s="531"/>
      <c r="N76" s="531"/>
      <c r="O76" s="531"/>
      <c r="P76" s="727">
        <f>IF(G76+I76+J76+K76+L76+M76+N76+O76&gt;1,"Error! Select one activity only","")</f>
      </c>
    </row>
    <row r="77" spans="1:16" s="73" customFormat="1" ht="15">
      <c r="A77" s="678"/>
      <c r="B77" s="683"/>
      <c r="C77" s="684"/>
      <c r="D77" s="684"/>
      <c r="E77" s="684"/>
      <c r="F77" s="685"/>
      <c r="G77" s="532"/>
      <c r="H77" s="532"/>
      <c r="I77" s="532"/>
      <c r="J77" s="532"/>
      <c r="K77" s="532"/>
      <c r="L77" s="532"/>
      <c r="M77" s="532"/>
      <c r="N77" s="532"/>
      <c r="O77" s="532"/>
      <c r="P77" s="727"/>
    </row>
    <row r="78" spans="1:16" s="73" customFormat="1" ht="15">
      <c r="A78" s="679"/>
      <c r="B78" s="686"/>
      <c r="C78" s="687"/>
      <c r="D78" s="687"/>
      <c r="E78" s="687"/>
      <c r="F78" s="688"/>
      <c r="G78" s="533"/>
      <c r="H78" s="533"/>
      <c r="I78" s="533"/>
      <c r="J78" s="533"/>
      <c r="K78" s="533"/>
      <c r="L78" s="533"/>
      <c r="M78" s="533"/>
      <c r="N78" s="533"/>
      <c r="O78" s="533"/>
      <c r="P78" s="727"/>
    </row>
    <row r="79" spans="1:16" s="73" customFormat="1" ht="15">
      <c r="A79" s="677"/>
      <c r="B79" s="680"/>
      <c r="C79" s="681"/>
      <c r="D79" s="681"/>
      <c r="E79" s="681"/>
      <c r="F79" s="682"/>
      <c r="G79" s="531"/>
      <c r="H79" s="531"/>
      <c r="I79" s="531"/>
      <c r="J79" s="531"/>
      <c r="K79" s="531"/>
      <c r="L79" s="531"/>
      <c r="M79" s="531"/>
      <c r="N79" s="531"/>
      <c r="O79" s="531"/>
      <c r="P79" s="727">
        <f>IF(G79+I79+J79+K79+L79+M79+N79+O79&gt;1,"Error! Select one activity only","")</f>
      </c>
    </row>
    <row r="80" spans="1:16" s="73" customFormat="1" ht="15">
      <c r="A80" s="678"/>
      <c r="B80" s="683"/>
      <c r="C80" s="684"/>
      <c r="D80" s="684"/>
      <c r="E80" s="684"/>
      <c r="F80" s="685"/>
      <c r="G80" s="532"/>
      <c r="H80" s="532"/>
      <c r="I80" s="532"/>
      <c r="J80" s="532"/>
      <c r="K80" s="532"/>
      <c r="L80" s="532"/>
      <c r="M80" s="532"/>
      <c r="N80" s="532"/>
      <c r="O80" s="532"/>
      <c r="P80" s="727"/>
    </row>
    <row r="81" spans="1:16" s="73" customFormat="1" ht="15">
      <c r="A81" s="679"/>
      <c r="B81" s="686"/>
      <c r="C81" s="687"/>
      <c r="D81" s="687"/>
      <c r="E81" s="687"/>
      <c r="F81" s="688"/>
      <c r="G81" s="533"/>
      <c r="H81" s="533"/>
      <c r="I81" s="533"/>
      <c r="J81" s="533"/>
      <c r="K81" s="533"/>
      <c r="L81" s="533"/>
      <c r="M81" s="533"/>
      <c r="N81" s="533"/>
      <c r="O81" s="533"/>
      <c r="P81" s="727"/>
    </row>
    <row r="82" spans="1:16" s="73" customFormat="1" ht="15">
      <c r="A82" s="677"/>
      <c r="B82" s="680"/>
      <c r="C82" s="681"/>
      <c r="D82" s="681"/>
      <c r="E82" s="681"/>
      <c r="F82" s="682"/>
      <c r="G82" s="531"/>
      <c r="H82" s="531"/>
      <c r="I82" s="531"/>
      <c r="J82" s="531"/>
      <c r="K82" s="531"/>
      <c r="L82" s="531"/>
      <c r="M82" s="531"/>
      <c r="N82" s="531"/>
      <c r="O82" s="531"/>
      <c r="P82" s="727">
        <f>IF(G82+I82+J82+K82+L82+M82+N82+O82&gt;1,"Error! Select one activity only","")</f>
      </c>
    </row>
    <row r="83" spans="1:16" s="73" customFormat="1" ht="15">
      <c r="A83" s="678"/>
      <c r="B83" s="683"/>
      <c r="C83" s="684"/>
      <c r="D83" s="684"/>
      <c r="E83" s="684"/>
      <c r="F83" s="685"/>
      <c r="G83" s="532"/>
      <c r="H83" s="532"/>
      <c r="I83" s="532"/>
      <c r="J83" s="532"/>
      <c r="K83" s="532"/>
      <c r="L83" s="532"/>
      <c r="M83" s="532"/>
      <c r="N83" s="532"/>
      <c r="O83" s="532"/>
      <c r="P83" s="727"/>
    </row>
    <row r="84" spans="1:16" s="73" customFormat="1" ht="15">
      <c r="A84" s="679"/>
      <c r="B84" s="686"/>
      <c r="C84" s="687"/>
      <c r="D84" s="687"/>
      <c r="E84" s="687"/>
      <c r="F84" s="688"/>
      <c r="G84" s="533"/>
      <c r="H84" s="533"/>
      <c r="I84" s="533"/>
      <c r="J84" s="533"/>
      <c r="K84" s="533"/>
      <c r="L84" s="533"/>
      <c r="M84" s="533"/>
      <c r="N84" s="533"/>
      <c r="O84" s="533"/>
      <c r="P84" s="727"/>
    </row>
    <row r="85" spans="1:16" ht="15">
      <c r="A85" s="677"/>
      <c r="B85" s="680"/>
      <c r="C85" s="681"/>
      <c r="D85" s="681"/>
      <c r="E85" s="681"/>
      <c r="F85" s="682"/>
      <c r="G85" s="531"/>
      <c r="H85" s="531"/>
      <c r="I85" s="531"/>
      <c r="J85" s="531"/>
      <c r="K85" s="531"/>
      <c r="L85" s="531"/>
      <c r="M85" s="531"/>
      <c r="N85" s="531"/>
      <c r="O85" s="531"/>
      <c r="P85" s="727">
        <f>IF(G85+I85+J85+K85+L85+M85+N85+O85&gt;1,"Error! Select one activity only","")</f>
      </c>
    </row>
    <row r="86" spans="1:16" ht="15">
      <c r="A86" s="678"/>
      <c r="B86" s="683"/>
      <c r="C86" s="684"/>
      <c r="D86" s="684"/>
      <c r="E86" s="684"/>
      <c r="F86" s="685"/>
      <c r="G86" s="532"/>
      <c r="H86" s="532"/>
      <c r="I86" s="532"/>
      <c r="J86" s="532"/>
      <c r="K86" s="532"/>
      <c r="L86" s="532"/>
      <c r="M86" s="532"/>
      <c r="N86" s="532"/>
      <c r="O86" s="532"/>
      <c r="P86" s="727"/>
    </row>
    <row r="87" spans="1:16" ht="15">
      <c r="A87" s="679"/>
      <c r="B87" s="686"/>
      <c r="C87" s="687"/>
      <c r="D87" s="687"/>
      <c r="E87" s="687"/>
      <c r="F87" s="688"/>
      <c r="G87" s="533"/>
      <c r="H87" s="533"/>
      <c r="I87" s="533"/>
      <c r="J87" s="533"/>
      <c r="K87" s="533"/>
      <c r="L87" s="533"/>
      <c r="M87" s="533"/>
      <c r="N87" s="533"/>
      <c r="O87" s="533"/>
      <c r="P87" s="727"/>
    </row>
    <row r="88" spans="1:16" ht="15">
      <c r="A88" s="677"/>
      <c r="B88" s="680"/>
      <c r="C88" s="681"/>
      <c r="D88" s="681"/>
      <c r="E88" s="681"/>
      <c r="F88" s="682"/>
      <c r="G88" s="531"/>
      <c r="H88" s="531"/>
      <c r="I88" s="531"/>
      <c r="J88" s="531"/>
      <c r="K88" s="531"/>
      <c r="L88" s="531"/>
      <c r="M88" s="531"/>
      <c r="N88" s="531"/>
      <c r="O88" s="531"/>
      <c r="P88" s="727">
        <f>IF(G88+I88+J88+K88+L88+M88+N88+O88&gt;1,"Error! Select one activity only","")</f>
      </c>
    </row>
    <row r="89" spans="1:16" ht="15">
      <c r="A89" s="678"/>
      <c r="B89" s="683"/>
      <c r="C89" s="684"/>
      <c r="D89" s="684"/>
      <c r="E89" s="684"/>
      <c r="F89" s="685"/>
      <c r="G89" s="532"/>
      <c r="H89" s="532"/>
      <c r="I89" s="532"/>
      <c r="J89" s="532"/>
      <c r="K89" s="532"/>
      <c r="L89" s="532"/>
      <c r="M89" s="532"/>
      <c r="N89" s="532"/>
      <c r="O89" s="532"/>
      <c r="P89" s="727"/>
    </row>
    <row r="90" spans="1:16" ht="15">
      <c r="A90" s="679"/>
      <c r="B90" s="686"/>
      <c r="C90" s="687"/>
      <c r="D90" s="687"/>
      <c r="E90" s="687"/>
      <c r="F90" s="688"/>
      <c r="G90" s="533"/>
      <c r="H90" s="533"/>
      <c r="I90" s="533"/>
      <c r="J90" s="533"/>
      <c r="K90" s="533"/>
      <c r="L90" s="533"/>
      <c r="M90" s="533"/>
      <c r="N90" s="533"/>
      <c r="O90" s="533"/>
      <c r="P90" s="727"/>
    </row>
    <row r="91" spans="1:16" ht="15">
      <c r="A91" s="689"/>
      <c r="B91" s="680"/>
      <c r="C91" s="681"/>
      <c r="D91" s="681"/>
      <c r="E91" s="681"/>
      <c r="F91" s="682"/>
      <c r="G91" s="531"/>
      <c r="H91" s="531"/>
      <c r="I91" s="531"/>
      <c r="J91" s="531">
        <v>1</v>
      </c>
      <c r="K91" s="531"/>
      <c r="L91" s="531"/>
      <c r="M91" s="531"/>
      <c r="N91" s="531"/>
      <c r="O91" s="531"/>
      <c r="P91" s="727">
        <f>IF(G91+I91+J91+K91+L91+M91+N91+O91&gt;1,"Error! Select one activity only","")</f>
      </c>
    </row>
    <row r="92" spans="1:16" ht="15">
      <c r="A92" s="678"/>
      <c r="B92" s="683"/>
      <c r="C92" s="684"/>
      <c r="D92" s="684"/>
      <c r="E92" s="684"/>
      <c r="F92" s="685"/>
      <c r="G92" s="532"/>
      <c r="H92" s="532"/>
      <c r="I92" s="532"/>
      <c r="J92" s="532"/>
      <c r="K92" s="532"/>
      <c r="L92" s="532"/>
      <c r="M92" s="532"/>
      <c r="N92" s="532"/>
      <c r="O92" s="532"/>
      <c r="P92" s="727"/>
    </row>
    <row r="93" spans="1:16" ht="15">
      <c r="A93" s="679"/>
      <c r="B93" s="686"/>
      <c r="C93" s="687"/>
      <c r="D93" s="687"/>
      <c r="E93" s="687"/>
      <c r="F93" s="688"/>
      <c r="G93" s="690"/>
      <c r="H93" s="690"/>
      <c r="I93" s="533"/>
      <c r="J93" s="533"/>
      <c r="K93" s="533"/>
      <c r="L93" s="533"/>
      <c r="M93" s="533"/>
      <c r="N93" s="533"/>
      <c r="O93" s="533"/>
      <c r="P93" s="727"/>
    </row>
    <row r="94" spans="1:15" ht="14.25" customHeight="1">
      <c r="A94" s="691"/>
      <c r="B94" s="694" t="s">
        <v>8</v>
      </c>
      <c r="C94" s="695"/>
      <c r="D94" s="695"/>
      <c r="E94" s="695"/>
      <c r="F94" s="696"/>
      <c r="G94" s="703">
        <f aca="true" t="shared" si="2" ref="G94:M94">SUM(G9:G93)</f>
        <v>0</v>
      </c>
      <c r="H94" s="703">
        <f t="shared" si="2"/>
        <v>0</v>
      </c>
      <c r="I94" s="674">
        <f t="shared" si="2"/>
        <v>0</v>
      </c>
      <c r="J94" s="674">
        <f t="shared" si="2"/>
        <v>1</v>
      </c>
      <c r="K94" s="674">
        <f>SUM(K9:K93)</f>
        <v>0</v>
      </c>
      <c r="L94" s="674">
        <f t="shared" si="2"/>
        <v>0</v>
      </c>
      <c r="M94" s="674">
        <f t="shared" si="2"/>
        <v>0</v>
      </c>
      <c r="N94" s="674">
        <f>SUM(N9:N91)</f>
        <v>0</v>
      </c>
      <c r="O94" s="674"/>
    </row>
    <row r="95" spans="1:15" ht="14.25" customHeight="1">
      <c r="A95" s="692"/>
      <c r="B95" s="697"/>
      <c r="C95" s="698"/>
      <c r="D95" s="698"/>
      <c r="E95" s="698"/>
      <c r="F95" s="699"/>
      <c r="G95" s="728"/>
      <c r="H95" s="728"/>
      <c r="I95" s="675"/>
      <c r="J95" s="675"/>
      <c r="K95" s="675"/>
      <c r="L95" s="675"/>
      <c r="M95" s="675"/>
      <c r="N95" s="675"/>
      <c r="O95" s="675"/>
    </row>
    <row r="96" spans="1:15" ht="14.25" customHeight="1">
      <c r="A96" s="693"/>
      <c r="B96" s="700"/>
      <c r="C96" s="701"/>
      <c r="D96" s="701"/>
      <c r="E96" s="701"/>
      <c r="F96" s="702"/>
      <c r="G96" s="729"/>
      <c r="H96" s="729"/>
      <c r="I96" s="676"/>
      <c r="J96" s="676"/>
      <c r="K96" s="676"/>
      <c r="L96" s="676"/>
      <c r="M96" s="676"/>
      <c r="N96" s="676"/>
      <c r="O96" s="676"/>
    </row>
    <row r="97" spans="1:15" ht="14.25" customHeight="1">
      <c r="A97" s="691"/>
      <c r="B97" s="694" t="s">
        <v>9</v>
      </c>
      <c r="C97" s="695"/>
      <c r="D97" s="695"/>
      <c r="E97" s="695"/>
      <c r="F97" s="696"/>
      <c r="G97" s="703">
        <f>SUM(G94:N96)</f>
        <v>1</v>
      </c>
      <c r="H97" s="704"/>
      <c r="I97" s="674"/>
      <c r="J97" s="674"/>
      <c r="K97" s="674"/>
      <c r="L97" s="674"/>
      <c r="M97" s="674"/>
      <c r="N97" s="674"/>
      <c r="O97" s="674"/>
    </row>
    <row r="98" spans="1:15" ht="14.25" customHeight="1">
      <c r="A98" s="692"/>
      <c r="B98" s="697"/>
      <c r="C98" s="698"/>
      <c r="D98" s="698"/>
      <c r="E98" s="698"/>
      <c r="F98" s="699"/>
      <c r="G98" s="705"/>
      <c r="H98" s="706"/>
      <c r="I98" s="675"/>
      <c r="J98" s="675"/>
      <c r="K98" s="675"/>
      <c r="L98" s="675"/>
      <c r="M98" s="675"/>
      <c r="N98" s="675"/>
      <c r="O98" s="675"/>
    </row>
    <row r="99" spans="1:15" ht="14.25" customHeight="1">
      <c r="A99" s="693"/>
      <c r="B99" s="700"/>
      <c r="C99" s="701"/>
      <c r="D99" s="701"/>
      <c r="E99" s="701"/>
      <c r="F99" s="702"/>
      <c r="G99" s="707"/>
      <c r="H99" s="708"/>
      <c r="I99" s="676"/>
      <c r="J99" s="676"/>
      <c r="K99" s="676"/>
      <c r="L99" s="676"/>
      <c r="M99" s="676"/>
      <c r="N99" s="676"/>
      <c r="O99" s="676"/>
    </row>
  </sheetData>
  <sheetProtection password="CC12" sheet="1" objects="1" scenarios="1"/>
  <mergeCells count="382">
    <mergeCell ref="G65:G66"/>
    <mergeCell ref="H65:H66"/>
    <mergeCell ref="G67:G69"/>
    <mergeCell ref="H67:H69"/>
    <mergeCell ref="G70:G72"/>
    <mergeCell ref="H70:H72"/>
    <mergeCell ref="G94:G96"/>
    <mergeCell ref="H94:H96"/>
    <mergeCell ref="G79:G81"/>
    <mergeCell ref="H79:H81"/>
    <mergeCell ref="G82:G84"/>
    <mergeCell ref="H82:H84"/>
    <mergeCell ref="G85:G87"/>
    <mergeCell ref="H85:H87"/>
    <mergeCell ref="H50:H52"/>
    <mergeCell ref="G53:G55"/>
    <mergeCell ref="H53:H55"/>
    <mergeCell ref="G56:G58"/>
    <mergeCell ref="H56:H58"/>
    <mergeCell ref="G59:G61"/>
    <mergeCell ref="H59:H61"/>
    <mergeCell ref="G62:G64"/>
    <mergeCell ref="H62:H64"/>
    <mergeCell ref="P76:P78"/>
    <mergeCell ref="P79:P81"/>
    <mergeCell ref="P82:P84"/>
    <mergeCell ref="O85:O87"/>
    <mergeCell ref="O88:O90"/>
    <mergeCell ref="N73:N75"/>
    <mergeCell ref="H6:H8"/>
    <mergeCell ref="G9:G11"/>
    <mergeCell ref="H9:H11"/>
    <mergeCell ref="G12:G14"/>
    <mergeCell ref="H12:H14"/>
    <mergeCell ref="G15:G17"/>
    <mergeCell ref="H15:H17"/>
    <mergeCell ref="G18:G20"/>
    <mergeCell ref="H18:H20"/>
    <mergeCell ref="G21:G23"/>
    <mergeCell ref="H21:H23"/>
    <mergeCell ref="G27:G29"/>
    <mergeCell ref="H27:H29"/>
    <mergeCell ref="G30:G32"/>
    <mergeCell ref="H30:H32"/>
    <mergeCell ref="G38:G40"/>
    <mergeCell ref="H38:H40"/>
    <mergeCell ref="G50:G52"/>
    <mergeCell ref="I82:I84"/>
    <mergeCell ref="I79:I81"/>
    <mergeCell ref="I50:I52"/>
    <mergeCell ref="I53:I55"/>
    <mergeCell ref="I56:I58"/>
    <mergeCell ref="I59:I61"/>
    <mergeCell ref="I62:I64"/>
    <mergeCell ref="I65:I66"/>
    <mergeCell ref="K50:K52"/>
    <mergeCell ref="K53:K55"/>
    <mergeCell ref="K59:K61"/>
    <mergeCell ref="K56:K58"/>
    <mergeCell ref="J65:J66"/>
    <mergeCell ref="K62:K64"/>
    <mergeCell ref="J79:J81"/>
    <mergeCell ref="J82:J84"/>
    <mergeCell ref="J53:J55"/>
    <mergeCell ref="K73:K75"/>
    <mergeCell ref="K82:K84"/>
    <mergeCell ref="K76:K78"/>
    <mergeCell ref="K79:K81"/>
    <mergeCell ref="J73:J75"/>
    <mergeCell ref="I76:I78"/>
    <mergeCell ref="J76:J78"/>
    <mergeCell ref="L73:L75"/>
    <mergeCell ref="M73:M75"/>
    <mergeCell ref="I67:I69"/>
    <mergeCell ref="K70:K72"/>
    <mergeCell ref="J50:J52"/>
    <mergeCell ref="K65:K66"/>
    <mergeCell ref="L65:L66"/>
    <mergeCell ref="J56:J58"/>
    <mergeCell ref="L50:L52"/>
    <mergeCell ref="L53:L55"/>
    <mergeCell ref="L59:L61"/>
    <mergeCell ref="L56:L58"/>
    <mergeCell ref="M53:M55"/>
    <mergeCell ref="M59:M61"/>
    <mergeCell ref="M56:M58"/>
    <mergeCell ref="L76:L78"/>
    <mergeCell ref="M76:M78"/>
    <mergeCell ref="B56:F58"/>
    <mergeCell ref="A79:A81"/>
    <mergeCell ref="B67:F69"/>
    <mergeCell ref="B70:F72"/>
    <mergeCell ref="B73:F75"/>
    <mergeCell ref="L70:L72"/>
    <mergeCell ref="M67:M69"/>
    <mergeCell ref="M70:M72"/>
    <mergeCell ref="J70:J72"/>
    <mergeCell ref="I70:I72"/>
    <mergeCell ref="I73:I75"/>
    <mergeCell ref="A59:A61"/>
    <mergeCell ref="A62:A64"/>
    <mergeCell ref="L62:L64"/>
    <mergeCell ref="M62:M64"/>
    <mergeCell ref="J59:J61"/>
    <mergeCell ref="J62:J64"/>
    <mergeCell ref="J67:J69"/>
    <mergeCell ref="K67:K69"/>
    <mergeCell ref="L67:L69"/>
    <mergeCell ref="G73:G75"/>
    <mergeCell ref="H73:H75"/>
    <mergeCell ref="G76:G78"/>
    <mergeCell ref="H76:H78"/>
    <mergeCell ref="P9:P11"/>
    <mergeCell ref="P12:P14"/>
    <mergeCell ref="P15:P17"/>
    <mergeCell ref="P18:P20"/>
    <mergeCell ref="P21:P23"/>
    <mergeCell ref="P24:P26"/>
    <mergeCell ref="P47:P49"/>
    <mergeCell ref="A33:O33"/>
    <mergeCell ref="A34:B34"/>
    <mergeCell ref="C34:F34"/>
    <mergeCell ref="G34:H34"/>
    <mergeCell ref="I34:K34"/>
    <mergeCell ref="O44:O46"/>
    <mergeCell ref="A47:A49"/>
    <mergeCell ref="M38:M40"/>
    <mergeCell ref="L34:O36"/>
    <mergeCell ref="H44:H46"/>
    <mergeCell ref="G47:G49"/>
    <mergeCell ref="H47:H49"/>
    <mergeCell ref="G35:H35"/>
    <mergeCell ref="H41:H43"/>
    <mergeCell ref="G44:G46"/>
    <mergeCell ref="P30:P32"/>
    <mergeCell ref="N18:N20"/>
    <mergeCell ref="P50:P52"/>
    <mergeCell ref="P88:P90"/>
    <mergeCell ref="P91:P93"/>
    <mergeCell ref="P27:P29"/>
    <mergeCell ref="P41:P43"/>
    <mergeCell ref="P85:P87"/>
    <mergeCell ref="P44:P46"/>
    <mergeCell ref="O67:O69"/>
    <mergeCell ref="P53:P55"/>
    <mergeCell ref="P56:P58"/>
    <mergeCell ref="P59:P61"/>
    <mergeCell ref="P62:P64"/>
    <mergeCell ref="P65:P66"/>
    <mergeCell ref="P70:P72"/>
    <mergeCell ref="O62:O64"/>
    <mergeCell ref="O30:O32"/>
    <mergeCell ref="O56:O58"/>
    <mergeCell ref="O59:O61"/>
    <mergeCell ref="O70:O72"/>
    <mergeCell ref="O79:O81"/>
    <mergeCell ref="O82:O84"/>
    <mergeCell ref="O73:O75"/>
    <mergeCell ref="O76:O78"/>
    <mergeCell ref="P73:P75"/>
    <mergeCell ref="O53:O55"/>
    <mergeCell ref="N59:N61"/>
    <mergeCell ref="N65:N66"/>
    <mergeCell ref="O65:O66"/>
    <mergeCell ref="A1:O1"/>
    <mergeCell ref="A2:B2"/>
    <mergeCell ref="C2:F2"/>
    <mergeCell ref="G2:H2"/>
    <mergeCell ref="I2:K2"/>
    <mergeCell ref="L2:O4"/>
    <mergeCell ref="A3:B3"/>
    <mergeCell ref="C3:F3"/>
    <mergeCell ref="G3:H3"/>
    <mergeCell ref="I3:K3"/>
    <mergeCell ref="A4:B4"/>
    <mergeCell ref="C4:F4"/>
    <mergeCell ref="G4:H4"/>
    <mergeCell ref="I4:K4"/>
    <mergeCell ref="K6:K8"/>
    <mergeCell ref="A9:A11"/>
    <mergeCell ref="B9:F11"/>
    <mergeCell ref="I9:I11"/>
    <mergeCell ref="J9:J11"/>
    <mergeCell ref="O50:O52"/>
    <mergeCell ref="G6:G8"/>
    <mergeCell ref="J6:J8"/>
    <mergeCell ref="A6:A8"/>
    <mergeCell ref="B6:F8"/>
    <mergeCell ref="I6:I8"/>
    <mergeCell ref="A12:A14"/>
    <mergeCell ref="B12:F14"/>
    <mergeCell ref="N15:N17"/>
    <mergeCell ref="O15:O17"/>
    <mergeCell ref="K9:K11"/>
    <mergeCell ref="L9:L11"/>
    <mergeCell ref="M9:M11"/>
    <mergeCell ref="N9:N11"/>
    <mergeCell ref="K15:K17"/>
    <mergeCell ref="L15:L17"/>
    <mergeCell ref="M15:M17"/>
    <mergeCell ref="O12:O14"/>
    <mergeCell ref="L6:L8"/>
    <mergeCell ref="M6:M8"/>
    <mergeCell ref="N6:N8"/>
    <mergeCell ref="O9:O11"/>
    <mergeCell ref="L12:L14"/>
    <mergeCell ref="M12:M14"/>
    <mergeCell ref="N12:N14"/>
    <mergeCell ref="O6:O8"/>
    <mergeCell ref="I12:I14"/>
    <mergeCell ref="J12:J14"/>
    <mergeCell ref="K12:K14"/>
    <mergeCell ref="O21:O23"/>
    <mergeCell ref="A18:A20"/>
    <mergeCell ref="B18:F20"/>
    <mergeCell ref="I18:I20"/>
    <mergeCell ref="J18:J20"/>
    <mergeCell ref="K18:K20"/>
    <mergeCell ref="L18:L20"/>
    <mergeCell ref="A15:A17"/>
    <mergeCell ref="B15:F17"/>
    <mergeCell ref="I15:I17"/>
    <mergeCell ref="J15:J17"/>
    <mergeCell ref="M18:M20"/>
    <mergeCell ref="O18:O20"/>
    <mergeCell ref="A21:A23"/>
    <mergeCell ref="B21:F23"/>
    <mergeCell ref="I21:I23"/>
    <mergeCell ref="J21:J23"/>
    <mergeCell ref="K21:K23"/>
    <mergeCell ref="L21:L23"/>
    <mergeCell ref="M21:M23"/>
    <mergeCell ref="N21:N23"/>
    <mergeCell ref="G24:G26"/>
    <mergeCell ref="H24:H26"/>
    <mergeCell ref="A27:A29"/>
    <mergeCell ref="B27:F29"/>
    <mergeCell ref="I27:I29"/>
    <mergeCell ref="J27:J29"/>
    <mergeCell ref="K24:K26"/>
    <mergeCell ref="A24:A26"/>
    <mergeCell ref="B24:F26"/>
    <mergeCell ref="I24:I26"/>
    <mergeCell ref="J24:J26"/>
    <mergeCell ref="K27:K29"/>
    <mergeCell ref="L27:L29"/>
    <mergeCell ref="M27:M29"/>
    <mergeCell ref="N27:N29"/>
    <mergeCell ref="O27:O29"/>
    <mergeCell ref="O24:O26"/>
    <mergeCell ref="L24:L26"/>
    <mergeCell ref="M24:M26"/>
    <mergeCell ref="N24:N26"/>
    <mergeCell ref="A30:A32"/>
    <mergeCell ref="B30:F32"/>
    <mergeCell ref="I30:I32"/>
    <mergeCell ref="J30:J32"/>
    <mergeCell ref="K30:K32"/>
    <mergeCell ref="A35:B35"/>
    <mergeCell ref="C35:F35"/>
    <mergeCell ref="M30:M32"/>
    <mergeCell ref="N30:N32"/>
    <mergeCell ref="I35:K35"/>
    <mergeCell ref="L30:L32"/>
    <mergeCell ref="A36:B36"/>
    <mergeCell ref="C36:F36"/>
    <mergeCell ref="G36:H36"/>
    <mergeCell ref="I36:K36"/>
    <mergeCell ref="K41:K43"/>
    <mergeCell ref="B38:F40"/>
    <mergeCell ref="N38:N40"/>
    <mergeCell ref="O38:O40"/>
    <mergeCell ref="A38:A40"/>
    <mergeCell ref="K38:K40"/>
    <mergeCell ref="L38:L40"/>
    <mergeCell ref="J41:J43"/>
    <mergeCell ref="G41:G43"/>
    <mergeCell ref="L41:L43"/>
    <mergeCell ref="I38:I40"/>
    <mergeCell ref="J38:J40"/>
    <mergeCell ref="A41:A43"/>
    <mergeCell ref="B41:F43"/>
    <mergeCell ref="I41:I43"/>
    <mergeCell ref="M41:M43"/>
    <mergeCell ref="N41:N43"/>
    <mergeCell ref="I47:I49"/>
    <mergeCell ref="J47:J49"/>
    <mergeCell ref="K47:K49"/>
    <mergeCell ref="L47:L49"/>
    <mergeCell ref="M47:M49"/>
    <mergeCell ref="B47:F49"/>
    <mergeCell ref="O47:O49"/>
    <mergeCell ref="A44:A46"/>
    <mergeCell ref="K44:K46"/>
    <mergeCell ref="L44:L46"/>
    <mergeCell ref="M44:M46"/>
    <mergeCell ref="N44:N46"/>
    <mergeCell ref="N47:N49"/>
    <mergeCell ref="A85:A87"/>
    <mergeCell ref="B85:F87"/>
    <mergeCell ref="J44:J46"/>
    <mergeCell ref="I91:I93"/>
    <mergeCell ref="B44:F46"/>
    <mergeCell ref="I44:I46"/>
    <mergeCell ref="A82:A84"/>
    <mergeCell ref="B82:F84"/>
    <mergeCell ref="O41:O43"/>
    <mergeCell ref="B79:F81"/>
    <mergeCell ref="B76:F78"/>
    <mergeCell ref="B59:F61"/>
    <mergeCell ref="B62:F64"/>
    <mergeCell ref="B65:F66"/>
    <mergeCell ref="A65:A66"/>
    <mergeCell ref="A67:A69"/>
    <mergeCell ref="A70:A72"/>
    <mergeCell ref="A73:A75"/>
    <mergeCell ref="A76:A78"/>
    <mergeCell ref="A50:A52"/>
    <mergeCell ref="A53:A55"/>
    <mergeCell ref="A56:A58"/>
    <mergeCell ref="B50:F52"/>
    <mergeCell ref="B53:F55"/>
    <mergeCell ref="N50:N52"/>
    <mergeCell ref="M65:M66"/>
    <mergeCell ref="L88:L90"/>
    <mergeCell ref="L85:L87"/>
    <mergeCell ref="N56:N58"/>
    <mergeCell ref="M88:M90"/>
    <mergeCell ref="N88:N90"/>
    <mergeCell ref="M85:M87"/>
    <mergeCell ref="N85:N87"/>
    <mergeCell ref="N53:N55"/>
    <mergeCell ref="M50:M52"/>
    <mergeCell ref="N70:N72"/>
    <mergeCell ref="L82:L84"/>
    <mergeCell ref="M82:M84"/>
    <mergeCell ref="N82:N84"/>
    <mergeCell ref="N76:N78"/>
    <mergeCell ref="N79:N81"/>
    <mergeCell ref="L79:L81"/>
    <mergeCell ref="M79:M81"/>
    <mergeCell ref="N62:N64"/>
    <mergeCell ref="N67:N69"/>
    <mergeCell ref="A88:A90"/>
    <mergeCell ref="B88:F90"/>
    <mergeCell ref="I88:I90"/>
    <mergeCell ref="A91:A93"/>
    <mergeCell ref="B91:F93"/>
    <mergeCell ref="J91:J93"/>
    <mergeCell ref="G91:G93"/>
    <mergeCell ref="H91:H93"/>
    <mergeCell ref="M97:M99"/>
    <mergeCell ref="J88:J90"/>
    <mergeCell ref="K88:K90"/>
    <mergeCell ref="L94:L96"/>
    <mergeCell ref="M94:M96"/>
    <mergeCell ref="G88:G90"/>
    <mergeCell ref="H88:H90"/>
    <mergeCell ref="A94:A96"/>
    <mergeCell ref="B94:F96"/>
    <mergeCell ref="K94:K96"/>
    <mergeCell ref="J94:J96"/>
    <mergeCell ref="A97:A99"/>
    <mergeCell ref="B97:F99"/>
    <mergeCell ref="G97:H99"/>
    <mergeCell ref="I97:I99"/>
    <mergeCell ref="J97:J99"/>
    <mergeCell ref="K97:K99"/>
    <mergeCell ref="I94:I96"/>
    <mergeCell ref="O91:O93"/>
    <mergeCell ref="L91:L93"/>
    <mergeCell ref="I85:I87"/>
    <mergeCell ref="J85:J87"/>
    <mergeCell ref="K85:K87"/>
    <mergeCell ref="O97:O99"/>
    <mergeCell ref="O94:O96"/>
    <mergeCell ref="M91:M93"/>
    <mergeCell ref="N91:N93"/>
    <mergeCell ref="K91:K93"/>
    <mergeCell ref="L97:L99"/>
    <mergeCell ref="N97:N99"/>
    <mergeCell ref="N94:N96"/>
  </mergeCells>
  <printOptions/>
  <pageMargins left="0.25" right="0.25" top="0.75" bottom="0.75" header="0.3" footer="0.3"/>
  <pageSetup horizontalDpi="600" verticalDpi="600" orientation="landscape" paperSize="9" scale="96" r:id="rId1"/>
  <rowBreaks count="1" manualBreakCount="1"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K53"/>
  <sheetViews>
    <sheetView zoomScalePageLayoutView="80" workbookViewId="0" topLeftCell="A30">
      <selection activeCell="G51" sqref="G51:G52"/>
    </sheetView>
  </sheetViews>
  <sheetFormatPr defaultColWidth="9.140625" defaultRowHeight="15"/>
  <cols>
    <col min="1" max="1" width="12.00390625" style="0" customWidth="1"/>
    <col min="2" max="2" width="3.7109375" style="0" customWidth="1"/>
    <col min="3" max="3" width="21.421875" style="0" customWidth="1"/>
    <col min="5" max="5" width="7.28125" style="0" customWidth="1"/>
    <col min="6" max="6" width="6.8515625" style="0" customWidth="1"/>
    <col min="7" max="7" width="9.00390625" style="0" customWidth="1"/>
    <col min="8" max="8" width="12.140625" style="0" customWidth="1"/>
    <col min="9" max="9" width="10.7109375" style="0" customWidth="1"/>
  </cols>
  <sheetData>
    <row r="1" spans="1:9" ht="23.25">
      <c r="A1" s="747" t="s">
        <v>21</v>
      </c>
      <c r="B1" s="747"/>
      <c r="C1" s="747"/>
      <c r="D1" s="747"/>
      <c r="E1" s="747"/>
      <c r="F1" s="747"/>
      <c r="G1" s="747"/>
      <c r="H1" s="747"/>
      <c r="I1" s="747"/>
    </row>
    <row r="2" spans="1:9" ht="15.75" customHeight="1">
      <c r="A2" s="754" t="s">
        <v>3</v>
      </c>
      <c r="B2" s="754"/>
      <c r="C2" s="748">
        <f>Title!B13</f>
        <v>0</v>
      </c>
      <c r="D2" s="749"/>
      <c r="E2" s="750"/>
      <c r="F2" s="752" t="s">
        <v>1</v>
      </c>
      <c r="G2" s="753"/>
      <c r="H2" s="748">
        <f>Title!B19</f>
        <v>0</v>
      </c>
      <c r="I2" s="751"/>
    </row>
    <row r="3" spans="1:9" ht="15.75" customHeight="1">
      <c r="A3" s="754" t="s">
        <v>20</v>
      </c>
      <c r="B3" s="754"/>
      <c r="C3" s="748">
        <f>Title!B15</f>
        <v>0</v>
      </c>
      <c r="D3" s="749"/>
      <c r="E3" s="750"/>
      <c r="F3" s="752" t="s">
        <v>2</v>
      </c>
      <c r="G3" s="753"/>
      <c r="H3" s="748">
        <f>Title!B21</f>
        <v>0</v>
      </c>
      <c r="I3" s="751"/>
    </row>
    <row r="4" spans="1:9" ht="15.75" customHeight="1">
      <c r="A4" s="754" t="s">
        <v>15</v>
      </c>
      <c r="B4" s="754"/>
      <c r="C4" s="748">
        <f>Title!B17</f>
        <v>0</v>
      </c>
      <c r="D4" s="749"/>
      <c r="E4" s="750"/>
      <c r="F4" s="752" t="s">
        <v>18</v>
      </c>
      <c r="G4" s="753"/>
      <c r="H4" s="748" t="str">
        <f>Title!B23</f>
        <v>2016-2017</v>
      </c>
      <c r="I4" s="751"/>
    </row>
    <row r="5" spans="1:9" ht="15.75">
      <c r="A5" s="735"/>
      <c r="B5" s="737"/>
      <c r="C5" s="254"/>
      <c r="D5" s="249" t="s">
        <v>6</v>
      </c>
      <c r="E5" s="249" t="s">
        <v>51</v>
      </c>
      <c r="F5" s="249" t="s">
        <v>8</v>
      </c>
      <c r="G5" s="268" t="s">
        <v>33</v>
      </c>
      <c r="H5" s="268" t="s">
        <v>7</v>
      </c>
      <c r="I5" s="268" t="s">
        <v>8</v>
      </c>
    </row>
    <row r="6" spans="1:9" ht="15.75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ht="15" customHeight="1">
      <c r="A7" s="735" t="s">
        <v>37</v>
      </c>
      <c r="B7" s="736"/>
      <c r="C7" s="737"/>
      <c r="D7" s="2">
        <f>Publications!E31</f>
        <v>0</v>
      </c>
      <c r="E7" s="2">
        <v>5</v>
      </c>
      <c r="F7" s="2">
        <f>D7*E7</f>
        <v>0</v>
      </c>
      <c r="G7" s="730">
        <f>F7+F8+F9+F10+F11+F12+F14</f>
        <v>0</v>
      </c>
      <c r="H7" s="738" t="s">
        <v>132</v>
      </c>
      <c r="I7" s="730">
        <f>G7</f>
        <v>0</v>
      </c>
    </row>
    <row r="8" spans="1:9" ht="15.75" customHeight="1">
      <c r="A8" s="735" t="s">
        <v>26</v>
      </c>
      <c r="B8" s="736"/>
      <c r="C8" s="737"/>
      <c r="D8" s="2">
        <f>Publications!F31</f>
        <v>0</v>
      </c>
      <c r="E8" s="2">
        <v>3</v>
      </c>
      <c r="F8" s="2">
        <f aca="true" t="shared" si="0" ref="F8:F14">D8*E8</f>
        <v>0</v>
      </c>
      <c r="G8" s="742"/>
      <c r="H8" s="739"/>
      <c r="I8" s="742"/>
    </row>
    <row r="9" spans="1:9" ht="15.75" customHeight="1">
      <c r="A9" s="735" t="s">
        <v>112</v>
      </c>
      <c r="B9" s="736"/>
      <c r="C9" s="737"/>
      <c r="D9" s="2">
        <f>Publications!G31</f>
        <v>0</v>
      </c>
      <c r="E9" s="2">
        <v>2</v>
      </c>
      <c r="F9" s="2">
        <f t="shared" si="0"/>
        <v>0</v>
      </c>
      <c r="G9" s="742"/>
      <c r="H9" s="739"/>
      <c r="I9" s="742"/>
    </row>
    <row r="10" spans="1:9" ht="15.75" customHeight="1">
      <c r="A10" s="735" t="s">
        <v>108</v>
      </c>
      <c r="B10" s="736"/>
      <c r="C10" s="737"/>
      <c r="D10" s="2">
        <f>Publications!H31</f>
        <v>0</v>
      </c>
      <c r="E10" s="2">
        <v>12</v>
      </c>
      <c r="F10" s="2">
        <f t="shared" si="0"/>
        <v>0</v>
      </c>
      <c r="G10" s="742"/>
      <c r="H10" s="739"/>
      <c r="I10" s="742"/>
    </row>
    <row r="11" spans="1:9" ht="15.75" customHeight="1">
      <c r="A11" s="735" t="s">
        <v>109</v>
      </c>
      <c r="B11" s="736"/>
      <c r="C11" s="737"/>
      <c r="D11" s="2">
        <f>Publications!I31</f>
        <v>0</v>
      </c>
      <c r="E11" s="2">
        <v>4</v>
      </c>
      <c r="F11" s="2">
        <f t="shared" si="0"/>
        <v>0</v>
      </c>
      <c r="G11" s="742"/>
      <c r="H11" s="739"/>
      <c r="I11" s="742"/>
    </row>
    <row r="12" spans="1:9" ht="15.75" customHeight="1">
      <c r="A12" s="735" t="s">
        <v>110</v>
      </c>
      <c r="B12" s="736"/>
      <c r="C12" s="737"/>
      <c r="D12" s="2">
        <f>Publications!J31</f>
        <v>0</v>
      </c>
      <c r="E12" s="2">
        <v>8</v>
      </c>
      <c r="F12" s="2">
        <f t="shared" si="0"/>
        <v>0</v>
      </c>
      <c r="G12" s="742"/>
      <c r="H12" s="739"/>
      <c r="I12" s="742"/>
    </row>
    <row r="13" spans="1:9" ht="15.75" customHeight="1" hidden="1">
      <c r="A13" s="735" t="s">
        <v>27</v>
      </c>
      <c r="B13" s="736"/>
      <c r="C13" s="737"/>
      <c r="D13" s="2" t="e">
        <f>Publications!#REF!</f>
        <v>#REF!</v>
      </c>
      <c r="E13" s="2">
        <v>7</v>
      </c>
      <c r="F13" s="2" t="e">
        <f t="shared" si="0"/>
        <v>#REF!</v>
      </c>
      <c r="G13" s="742"/>
      <c r="H13" s="739"/>
      <c r="I13" s="742"/>
    </row>
    <row r="14" spans="1:9" s="73" customFormat="1" ht="15.75" customHeight="1">
      <c r="A14" s="735" t="s">
        <v>111</v>
      </c>
      <c r="B14" s="736"/>
      <c r="C14" s="737"/>
      <c r="D14" s="273">
        <f>Publications!K31</f>
        <v>0</v>
      </c>
      <c r="E14" s="273">
        <v>4</v>
      </c>
      <c r="F14" s="273">
        <f t="shared" si="0"/>
        <v>0</v>
      </c>
      <c r="G14" s="731"/>
      <c r="H14" s="740"/>
      <c r="I14" s="731"/>
    </row>
    <row r="15" spans="1:9" ht="15.75">
      <c r="A15" s="746" t="s">
        <v>126</v>
      </c>
      <c r="B15" s="746"/>
      <c r="C15" s="746"/>
      <c r="D15" s="746"/>
      <c r="E15" s="6"/>
      <c r="F15" s="6"/>
      <c r="G15" s="6"/>
      <c r="H15" s="6"/>
      <c r="I15" s="6"/>
    </row>
    <row r="16" spans="1:10" ht="15.75" customHeight="1">
      <c r="A16" s="735" t="s">
        <v>39</v>
      </c>
      <c r="B16" s="736"/>
      <c r="C16" s="737"/>
      <c r="D16" s="273">
        <f>'Conference,W&amp;S'!N37</f>
        <v>0</v>
      </c>
      <c r="E16" s="273">
        <v>2</v>
      </c>
      <c r="F16" s="273">
        <f>D16*E16</f>
        <v>0</v>
      </c>
      <c r="G16" s="730">
        <f>F17+F18</f>
        <v>0</v>
      </c>
      <c r="H16" s="730">
        <f>F16</f>
        <v>0</v>
      </c>
      <c r="I16" s="730">
        <f>H16+G16</f>
        <v>0</v>
      </c>
      <c r="J16" s="73"/>
    </row>
    <row r="17" spans="1:9" ht="15.75" customHeight="1">
      <c r="A17" s="735" t="s">
        <v>104</v>
      </c>
      <c r="B17" s="736"/>
      <c r="C17" s="737"/>
      <c r="D17" s="273">
        <f>'Conference,W&amp;S'!O37</f>
        <v>0</v>
      </c>
      <c r="E17" s="273">
        <v>5</v>
      </c>
      <c r="F17" s="273">
        <f>D17*E17</f>
        <v>0</v>
      </c>
      <c r="G17" s="742"/>
      <c r="H17" s="742"/>
      <c r="I17" s="742"/>
    </row>
    <row r="18" spans="1:9" s="73" customFormat="1" ht="15.75" customHeight="1">
      <c r="A18" s="735" t="s">
        <v>105</v>
      </c>
      <c r="B18" s="736"/>
      <c r="C18" s="737"/>
      <c r="D18" s="273">
        <f>'Conference,W&amp;S'!P37</f>
        <v>0</v>
      </c>
      <c r="E18" s="273">
        <v>7</v>
      </c>
      <c r="F18" s="273">
        <f>D18*E18</f>
        <v>0</v>
      </c>
      <c r="G18" s="731"/>
      <c r="H18" s="731"/>
      <c r="I18" s="731"/>
    </row>
    <row r="19" spans="1:9" ht="15.75">
      <c r="A19" s="7" t="s">
        <v>74</v>
      </c>
      <c r="B19" s="8"/>
      <c r="C19" s="8"/>
      <c r="D19" s="9"/>
      <c r="E19" s="9"/>
      <c r="F19" s="9"/>
      <c r="G19" s="9"/>
      <c r="H19" s="9"/>
      <c r="I19" s="9"/>
    </row>
    <row r="20" spans="1:10" ht="15.75">
      <c r="A20" s="735" t="s">
        <v>39</v>
      </c>
      <c r="B20" s="736"/>
      <c r="C20" s="737"/>
      <c r="D20" s="273">
        <f>'Seminars '!H84</f>
        <v>0</v>
      </c>
      <c r="E20" s="273">
        <v>1</v>
      </c>
      <c r="F20" s="273">
        <f>D20*E20</f>
        <v>0</v>
      </c>
      <c r="G20" s="730">
        <f>SUM(F21:F23)</f>
        <v>0</v>
      </c>
      <c r="H20" s="730">
        <f>F20</f>
        <v>0</v>
      </c>
      <c r="I20" s="730">
        <f>SUM(F20:F23)</f>
        <v>0</v>
      </c>
      <c r="J20" s="73"/>
    </row>
    <row r="21" spans="1:9" ht="15.75">
      <c r="A21" s="735" t="s">
        <v>38</v>
      </c>
      <c r="B21" s="736"/>
      <c r="C21" s="737"/>
      <c r="D21" s="288">
        <f>'Seminars '!I84</f>
        <v>0</v>
      </c>
      <c r="E21" s="273">
        <v>3</v>
      </c>
      <c r="F21" s="273">
        <f>D21*E21</f>
        <v>0</v>
      </c>
      <c r="G21" s="742"/>
      <c r="H21" s="742"/>
      <c r="I21" s="742"/>
    </row>
    <row r="22" spans="1:9" s="73" customFormat="1" ht="15.75">
      <c r="A22" s="732" t="s">
        <v>107</v>
      </c>
      <c r="B22" s="732"/>
      <c r="C22" s="732"/>
      <c r="D22" s="288">
        <f>'Seminars '!J84</f>
        <v>0</v>
      </c>
      <c r="E22" s="273">
        <v>8</v>
      </c>
      <c r="F22" s="273">
        <f>D22*E22</f>
        <v>0</v>
      </c>
      <c r="G22" s="758"/>
      <c r="H22" s="758"/>
      <c r="I22" s="758"/>
    </row>
    <row r="23" spans="1:9" s="73" customFormat="1" ht="15.75">
      <c r="A23" s="732" t="s">
        <v>106</v>
      </c>
      <c r="B23" s="732"/>
      <c r="C23" s="732"/>
      <c r="D23" s="288">
        <f>'Seminars '!K84</f>
        <v>0</v>
      </c>
      <c r="E23" s="273">
        <v>10</v>
      </c>
      <c r="F23" s="273">
        <f>D23*E23</f>
        <v>0</v>
      </c>
      <c r="G23" s="758"/>
      <c r="H23" s="758"/>
      <c r="I23" s="758"/>
    </row>
    <row r="24" spans="1:9" ht="15.75">
      <c r="A24" s="755" t="s">
        <v>40</v>
      </c>
      <c r="B24" s="755"/>
      <c r="C24" s="755"/>
      <c r="D24" s="10"/>
      <c r="E24" s="10"/>
      <c r="F24" s="10"/>
      <c r="G24" s="10"/>
      <c r="H24" s="10"/>
      <c r="I24" s="10"/>
    </row>
    <row r="25" spans="1:11" ht="15.75">
      <c r="A25" s="732" t="s">
        <v>42</v>
      </c>
      <c r="B25" s="732"/>
      <c r="C25" s="732"/>
      <c r="D25" s="2">
        <f>Meetings!E111</f>
        <v>0</v>
      </c>
      <c r="E25" s="2">
        <v>0.5</v>
      </c>
      <c r="F25" s="2">
        <f aca="true" t="shared" si="1" ref="F25:F50">D25*E25</f>
        <v>0</v>
      </c>
      <c r="G25" s="745">
        <f>F26+F28+F31</f>
        <v>0</v>
      </c>
      <c r="H25" s="741">
        <f>F25+F27+F29+F30</f>
        <v>0</v>
      </c>
      <c r="I25" s="745">
        <f>G25+H25</f>
        <v>0</v>
      </c>
      <c r="K25" s="73"/>
    </row>
    <row r="26" spans="1:9" ht="15.75">
      <c r="A26" s="732" t="s">
        <v>41</v>
      </c>
      <c r="B26" s="732"/>
      <c r="C26" s="732"/>
      <c r="D26" s="2">
        <f>Meetings!F111</f>
        <v>0</v>
      </c>
      <c r="E26" s="2">
        <v>1</v>
      </c>
      <c r="F26" s="2">
        <f t="shared" si="1"/>
        <v>0</v>
      </c>
      <c r="G26" s="745"/>
      <c r="H26" s="741"/>
      <c r="I26" s="745"/>
    </row>
    <row r="27" spans="1:9" ht="15.75">
      <c r="A27" s="732" t="s">
        <v>43</v>
      </c>
      <c r="B27" s="732"/>
      <c r="C27" s="732"/>
      <c r="D27" s="2">
        <f>'Journal clubs'!L59</f>
        <v>0</v>
      </c>
      <c r="E27" s="2">
        <v>0.5</v>
      </c>
      <c r="F27" s="2">
        <f t="shared" si="1"/>
        <v>0</v>
      </c>
      <c r="G27" s="745"/>
      <c r="H27" s="741"/>
      <c r="I27" s="745"/>
    </row>
    <row r="28" spans="1:9" ht="15.75">
      <c r="A28" s="732" t="s">
        <v>44</v>
      </c>
      <c r="B28" s="732"/>
      <c r="C28" s="732"/>
      <c r="D28" s="2">
        <f>'Journal clubs'!M59</f>
        <v>0</v>
      </c>
      <c r="E28" s="2">
        <v>1</v>
      </c>
      <c r="F28" s="2">
        <f t="shared" si="1"/>
        <v>0</v>
      </c>
      <c r="G28" s="745"/>
      <c r="H28" s="741"/>
      <c r="I28" s="745"/>
    </row>
    <row r="29" spans="1:9" ht="15.75">
      <c r="A29" s="732" t="s">
        <v>45</v>
      </c>
      <c r="B29" s="732"/>
      <c r="C29" s="732"/>
      <c r="D29" s="2">
        <f>'G Rounds'!G59</f>
        <v>0</v>
      </c>
      <c r="E29" s="2">
        <v>1</v>
      </c>
      <c r="F29" s="2">
        <f t="shared" si="1"/>
        <v>0</v>
      </c>
      <c r="G29" s="745"/>
      <c r="H29" s="741"/>
      <c r="I29" s="745"/>
    </row>
    <row r="30" spans="1:9" ht="15.75">
      <c r="A30" s="732" t="s">
        <v>75</v>
      </c>
      <c r="B30" s="732"/>
      <c r="C30" s="732"/>
      <c r="D30" s="2">
        <f>'Death conference'!F59</f>
        <v>0</v>
      </c>
      <c r="E30" s="2">
        <v>0.5</v>
      </c>
      <c r="F30" s="2">
        <f t="shared" si="1"/>
        <v>0</v>
      </c>
      <c r="G30" s="745"/>
      <c r="H30" s="741"/>
      <c r="I30" s="745"/>
    </row>
    <row r="31" spans="1:9" ht="15.75">
      <c r="A31" s="732" t="s">
        <v>76</v>
      </c>
      <c r="B31" s="732"/>
      <c r="C31" s="732"/>
      <c r="D31" s="2">
        <f>'Death conference'!G59</f>
        <v>0</v>
      </c>
      <c r="E31" s="2">
        <v>1</v>
      </c>
      <c r="F31" s="2">
        <f t="shared" si="1"/>
        <v>0</v>
      </c>
      <c r="G31" s="745"/>
      <c r="H31" s="741"/>
      <c r="I31" s="745"/>
    </row>
    <row r="32" spans="1:9" ht="15.75">
      <c r="A32" s="743" t="s">
        <v>82</v>
      </c>
      <c r="B32" s="743"/>
      <c r="C32" s="743"/>
      <c r="D32" s="244"/>
      <c r="E32" s="244"/>
      <c r="F32" s="244"/>
      <c r="G32" s="245"/>
      <c r="H32" s="245"/>
      <c r="I32" s="245"/>
    </row>
    <row r="33" spans="1:9" ht="15.75">
      <c r="A33" s="732" t="s">
        <v>46</v>
      </c>
      <c r="B33" s="732"/>
      <c r="C33" s="732"/>
      <c r="D33" s="2">
        <f>Thesis!G133</f>
        <v>0</v>
      </c>
      <c r="E33" s="2">
        <v>2</v>
      </c>
      <c r="F33" s="2">
        <f t="shared" si="1"/>
        <v>0</v>
      </c>
      <c r="G33" s="730">
        <f>F33+F34+F35+F36+F38+F39+F40+F43+F44+F45+F42+F46+F47+F48+F49+F50</f>
        <v>2</v>
      </c>
      <c r="H33" s="730">
        <f>F37+F41</f>
        <v>0</v>
      </c>
      <c r="I33" s="730">
        <f>G33+H33</f>
        <v>2</v>
      </c>
    </row>
    <row r="34" spans="1:9" ht="15.75">
      <c r="A34" s="732" t="s">
        <v>47</v>
      </c>
      <c r="B34" s="732"/>
      <c r="C34" s="732"/>
      <c r="D34" s="2">
        <f>Thesis!I133</f>
        <v>0</v>
      </c>
      <c r="E34" s="2">
        <v>3</v>
      </c>
      <c r="F34" s="2">
        <f t="shared" si="1"/>
        <v>0</v>
      </c>
      <c r="G34" s="756"/>
      <c r="H34" s="756"/>
      <c r="I34" s="756"/>
    </row>
    <row r="35" spans="1:9" ht="15.75">
      <c r="A35" s="732" t="s">
        <v>213</v>
      </c>
      <c r="B35" s="732"/>
      <c r="C35" s="732"/>
      <c r="D35" s="2">
        <f>Thesis!J133</f>
        <v>0</v>
      </c>
      <c r="E35" s="2">
        <v>3</v>
      </c>
      <c r="F35" s="2">
        <f t="shared" si="1"/>
        <v>0</v>
      </c>
      <c r="G35" s="756"/>
      <c r="H35" s="756"/>
      <c r="I35" s="756"/>
    </row>
    <row r="36" spans="1:9" ht="15.75">
      <c r="A36" s="732" t="s">
        <v>212</v>
      </c>
      <c r="B36" s="732"/>
      <c r="C36" s="732"/>
      <c r="D36" s="2">
        <f>Thesis!K133</f>
        <v>0</v>
      </c>
      <c r="E36" s="2">
        <v>5</v>
      </c>
      <c r="F36" s="2">
        <f t="shared" si="1"/>
        <v>0</v>
      </c>
      <c r="G36" s="756"/>
      <c r="H36" s="756"/>
      <c r="I36" s="756"/>
    </row>
    <row r="37" spans="1:9" ht="15.75">
      <c r="A37" s="732" t="s">
        <v>86</v>
      </c>
      <c r="B37" s="732"/>
      <c r="C37" s="732"/>
      <c r="D37" s="2">
        <f>Thesis!L133</f>
        <v>0</v>
      </c>
      <c r="E37" s="2">
        <v>1</v>
      </c>
      <c r="F37" s="2">
        <f t="shared" si="1"/>
        <v>0</v>
      </c>
      <c r="G37" s="756"/>
      <c r="H37" s="756"/>
      <c r="I37" s="756"/>
    </row>
    <row r="38" spans="1:9" ht="15.75">
      <c r="A38" s="732" t="s">
        <v>48</v>
      </c>
      <c r="B38" s="732"/>
      <c r="C38" s="732"/>
      <c r="D38" s="2">
        <f>Thesis!M133</f>
        <v>0</v>
      </c>
      <c r="E38" s="2">
        <v>1</v>
      </c>
      <c r="F38" s="2">
        <f t="shared" si="1"/>
        <v>0</v>
      </c>
      <c r="G38" s="756"/>
      <c r="H38" s="756"/>
      <c r="I38" s="756"/>
    </row>
    <row r="39" spans="1:9" ht="15.75">
      <c r="A39" s="732" t="s">
        <v>49</v>
      </c>
      <c r="B39" s="732"/>
      <c r="C39" s="732"/>
      <c r="D39" s="2">
        <f>Thesis!N133</f>
        <v>0</v>
      </c>
      <c r="E39" s="2">
        <v>2</v>
      </c>
      <c r="F39" s="2">
        <f t="shared" si="1"/>
        <v>0</v>
      </c>
      <c r="G39" s="756"/>
      <c r="H39" s="756"/>
      <c r="I39" s="756"/>
    </row>
    <row r="40" spans="1:9" ht="15.75">
      <c r="A40" s="732" t="s">
        <v>50</v>
      </c>
      <c r="B40" s="732"/>
      <c r="C40" s="732"/>
      <c r="D40" s="2">
        <f>Thesis!O133</f>
        <v>0</v>
      </c>
      <c r="E40" s="2">
        <v>3</v>
      </c>
      <c r="F40" s="2">
        <f t="shared" si="1"/>
        <v>0</v>
      </c>
      <c r="G40" s="756"/>
      <c r="H40" s="756"/>
      <c r="I40" s="756"/>
    </row>
    <row r="41" spans="1:9" ht="15.75">
      <c r="A41" s="732" t="s">
        <v>127</v>
      </c>
      <c r="B41" s="732"/>
      <c r="C41" s="732"/>
      <c r="D41" s="217">
        <f>' Training courses'!N95</f>
        <v>0</v>
      </c>
      <c r="E41" s="2">
        <v>1</v>
      </c>
      <c r="F41" s="2">
        <f t="shared" si="1"/>
        <v>0</v>
      </c>
      <c r="G41" s="756"/>
      <c r="H41" s="756"/>
      <c r="I41" s="756"/>
    </row>
    <row r="42" spans="1:9" ht="15.75">
      <c r="A42" s="732" t="s">
        <v>128</v>
      </c>
      <c r="B42" s="732"/>
      <c r="C42" s="732"/>
      <c r="D42" s="217">
        <f>' Training courses'!O95</f>
        <v>0</v>
      </c>
      <c r="E42" s="2">
        <v>2</v>
      </c>
      <c r="F42" s="2">
        <f t="shared" si="1"/>
        <v>0</v>
      </c>
      <c r="G42" s="756"/>
      <c r="H42" s="756"/>
      <c r="I42" s="756"/>
    </row>
    <row r="43" spans="1:9" ht="15.75">
      <c r="A43" s="732" t="s">
        <v>100</v>
      </c>
      <c r="B43" s="732"/>
      <c r="C43" s="732"/>
      <c r="D43" s="2">
        <f>'Misc.'!G94</f>
        <v>0</v>
      </c>
      <c r="E43" s="2">
        <v>1</v>
      </c>
      <c r="F43" s="2">
        <f t="shared" si="1"/>
        <v>0</v>
      </c>
      <c r="G43" s="756"/>
      <c r="H43" s="756"/>
      <c r="I43" s="756"/>
    </row>
    <row r="44" spans="1:9" ht="15.75">
      <c r="A44" s="732" t="s">
        <v>35</v>
      </c>
      <c r="B44" s="732"/>
      <c r="C44" s="732"/>
      <c r="D44" s="2">
        <f>'Misc.'!H94</f>
        <v>0</v>
      </c>
      <c r="E44" s="2">
        <v>1</v>
      </c>
      <c r="F44" s="2">
        <f t="shared" si="1"/>
        <v>0</v>
      </c>
      <c r="G44" s="756"/>
      <c r="H44" s="756"/>
      <c r="I44" s="756"/>
    </row>
    <row r="45" spans="1:9" ht="15.75">
      <c r="A45" s="732" t="s">
        <v>36</v>
      </c>
      <c r="B45" s="732"/>
      <c r="C45" s="732"/>
      <c r="D45" s="2">
        <f>'Misc.'!I94</f>
        <v>0</v>
      </c>
      <c r="E45" s="2">
        <v>2</v>
      </c>
      <c r="F45" s="2">
        <f t="shared" si="1"/>
        <v>0</v>
      </c>
      <c r="G45" s="756"/>
      <c r="H45" s="756"/>
      <c r="I45" s="756"/>
    </row>
    <row r="46" spans="1:9" s="73" customFormat="1" ht="15.75">
      <c r="A46" s="732" t="s">
        <v>121</v>
      </c>
      <c r="B46" s="732"/>
      <c r="C46" s="732"/>
      <c r="D46" s="273">
        <f>'Misc.'!J94</f>
        <v>1</v>
      </c>
      <c r="E46" s="273">
        <v>2</v>
      </c>
      <c r="F46" s="273">
        <f t="shared" si="1"/>
        <v>2</v>
      </c>
      <c r="G46" s="756"/>
      <c r="H46" s="756"/>
      <c r="I46" s="756"/>
    </row>
    <row r="47" spans="1:9" s="73" customFormat="1" ht="15.75">
      <c r="A47" s="735" t="s">
        <v>122</v>
      </c>
      <c r="B47" s="736"/>
      <c r="C47" s="737"/>
      <c r="D47" s="273">
        <f>'Misc.'!K94</f>
        <v>0</v>
      </c>
      <c r="E47" s="273">
        <v>2</v>
      </c>
      <c r="F47" s="273">
        <f t="shared" si="1"/>
        <v>0</v>
      </c>
      <c r="G47" s="756"/>
      <c r="H47" s="756"/>
      <c r="I47" s="756"/>
    </row>
    <row r="48" spans="1:9" s="73" customFormat="1" ht="15.75">
      <c r="A48" s="735" t="s">
        <v>123</v>
      </c>
      <c r="B48" s="736"/>
      <c r="C48" s="737"/>
      <c r="D48" s="273">
        <f>'Misc.'!L94</f>
        <v>0</v>
      </c>
      <c r="E48" s="273">
        <v>2</v>
      </c>
      <c r="F48" s="273">
        <f t="shared" si="1"/>
        <v>0</v>
      </c>
      <c r="G48" s="756"/>
      <c r="H48" s="756"/>
      <c r="I48" s="756"/>
    </row>
    <row r="49" spans="1:9" s="73" customFormat="1" ht="15.75">
      <c r="A49" s="735" t="s">
        <v>124</v>
      </c>
      <c r="B49" s="736"/>
      <c r="C49" s="737"/>
      <c r="D49" s="273">
        <f>'Misc.'!M94</f>
        <v>0</v>
      </c>
      <c r="E49" s="273">
        <v>1</v>
      </c>
      <c r="F49" s="273">
        <f t="shared" si="1"/>
        <v>0</v>
      </c>
      <c r="G49" s="756"/>
      <c r="H49" s="756"/>
      <c r="I49" s="756"/>
    </row>
    <row r="50" spans="1:9" s="73" customFormat="1" ht="15.75">
      <c r="A50" s="735" t="s">
        <v>130</v>
      </c>
      <c r="B50" s="736"/>
      <c r="C50" s="737"/>
      <c r="D50" s="273">
        <f>'Misc.'!N94</f>
        <v>0</v>
      </c>
      <c r="E50" s="273">
        <v>12</v>
      </c>
      <c r="F50" s="273">
        <f t="shared" si="1"/>
        <v>0</v>
      </c>
      <c r="G50" s="757"/>
      <c r="H50" s="757"/>
      <c r="I50" s="757"/>
    </row>
    <row r="51" spans="4:9" ht="15">
      <c r="D51" s="4"/>
      <c r="E51" s="4"/>
      <c r="F51" s="733" t="s">
        <v>8</v>
      </c>
      <c r="G51" s="730">
        <f>G7+G16+G20+G25+G33</f>
        <v>2</v>
      </c>
      <c r="H51" s="730">
        <f>H33+H25+H20+H16</f>
        <v>0</v>
      </c>
      <c r="I51" s="730">
        <f>G51+H51</f>
        <v>2</v>
      </c>
    </row>
    <row r="52" spans="4:9" ht="15">
      <c r="D52" s="4"/>
      <c r="E52" s="4"/>
      <c r="F52" s="734"/>
      <c r="G52" s="731"/>
      <c r="H52" s="731"/>
      <c r="I52" s="731"/>
    </row>
    <row r="53" spans="1:5" ht="15.75">
      <c r="A53" s="744"/>
      <c r="B53" s="744"/>
      <c r="C53" s="744"/>
      <c r="D53" s="274"/>
      <c r="E53" s="18"/>
    </row>
  </sheetData>
  <sheetProtection password="CC12" sheet="1"/>
  <mergeCells count="77">
    <mergeCell ref="I16:I18"/>
    <mergeCell ref="A33:C33"/>
    <mergeCell ref="A29:C29"/>
    <mergeCell ref="I20:I23"/>
    <mergeCell ref="A14:C14"/>
    <mergeCell ref="G7:G14"/>
    <mergeCell ref="I25:I31"/>
    <mergeCell ref="G20:G23"/>
    <mergeCell ref="H20:H23"/>
    <mergeCell ref="A31:C31"/>
    <mergeCell ref="A21:C21"/>
    <mergeCell ref="A11:C11"/>
    <mergeCell ref="A1:I1"/>
    <mergeCell ref="C4:E4"/>
    <mergeCell ref="C3:E3"/>
    <mergeCell ref="C2:E2"/>
    <mergeCell ref="H2:I2"/>
    <mergeCell ref="H4:I4"/>
    <mergeCell ref="F2:G2"/>
    <mergeCell ref="A2:B2"/>
    <mergeCell ref="A3:B3"/>
    <mergeCell ref="A4:B4"/>
    <mergeCell ref="F3:G3"/>
    <mergeCell ref="H3:I3"/>
    <mergeCell ref="F4:G4"/>
    <mergeCell ref="I7:I14"/>
    <mergeCell ref="G16:G18"/>
    <mergeCell ref="A25:C25"/>
    <mergeCell ref="G25:G31"/>
    <mergeCell ref="A13:C13"/>
    <mergeCell ref="A15:D15"/>
    <mergeCell ref="A24:C24"/>
    <mergeCell ref="A5:B5"/>
    <mergeCell ref="A9:C9"/>
    <mergeCell ref="A12:C12"/>
    <mergeCell ref="A23:C23"/>
    <mergeCell ref="A53:C53"/>
    <mergeCell ref="A47:C47"/>
    <mergeCell ref="A48:C48"/>
    <mergeCell ref="A49:C49"/>
    <mergeCell ref="A26:C26"/>
    <mergeCell ref="A36:C36"/>
    <mergeCell ref="A37:C37"/>
    <mergeCell ref="A38:C38"/>
    <mergeCell ref="A18:C18"/>
    <mergeCell ref="A7:C7"/>
    <mergeCell ref="A8:C8"/>
    <mergeCell ref="A10:C10"/>
    <mergeCell ref="H7:H14"/>
    <mergeCell ref="A28:C28"/>
    <mergeCell ref="H25:H31"/>
    <mergeCell ref="A46:C46"/>
    <mergeCell ref="H16:H18"/>
    <mergeCell ref="A39:C39"/>
    <mergeCell ref="A30:C30"/>
    <mergeCell ref="A22:C22"/>
    <mergeCell ref="A17:C17"/>
    <mergeCell ref="A27:C27"/>
    <mergeCell ref="A34:C34"/>
    <mergeCell ref="A32:C32"/>
    <mergeCell ref="A40:C40"/>
    <mergeCell ref="A35:C35"/>
    <mergeCell ref="A16:C16"/>
    <mergeCell ref="A20:C20"/>
    <mergeCell ref="H51:H52"/>
    <mergeCell ref="I51:I52"/>
    <mergeCell ref="A41:C41"/>
    <mergeCell ref="A42:C42"/>
    <mergeCell ref="A43:C43"/>
    <mergeCell ref="A44:C44"/>
    <mergeCell ref="A45:C45"/>
    <mergeCell ref="G51:G52"/>
    <mergeCell ref="F51:F52"/>
    <mergeCell ref="A50:C50"/>
    <mergeCell ref="G33:G50"/>
    <mergeCell ref="H33:H50"/>
    <mergeCell ref="I33:I50"/>
  </mergeCells>
  <conditionalFormatting sqref="G25:G32">
    <cfRule type="cellIs" priority="18" dxfId="6" operator="greaterThan" stopIfTrue="1">
      <formula>15</formula>
    </cfRule>
  </conditionalFormatting>
  <conditionalFormatting sqref="G7">
    <cfRule type="cellIs" priority="17" dxfId="6" operator="greaterThan" stopIfTrue="1">
      <formula>20</formula>
    </cfRule>
  </conditionalFormatting>
  <conditionalFormatting sqref="G51:G52">
    <cfRule type="cellIs" priority="2" dxfId="7" operator="lessThan" stopIfTrue="1">
      <formula>10</formula>
    </cfRule>
  </conditionalFormatting>
  <conditionalFormatting sqref="I51:I52">
    <cfRule type="cellIs" priority="1" dxfId="7" operator="lessThan" stopIfTrue="1">
      <formula>25</formula>
    </cfRule>
  </conditionalFormatting>
  <printOptions/>
  <pageMargins left="0.25" right="0.14" top="0.6" bottom="0.26" header="0.02" footer="0.29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1"/>
  <sheetViews>
    <sheetView zoomScalePageLayoutView="90" workbookViewId="0" topLeftCell="A2">
      <selection activeCell="R24" sqref="R24"/>
    </sheetView>
  </sheetViews>
  <sheetFormatPr defaultColWidth="9.140625" defaultRowHeight="15"/>
  <cols>
    <col min="1" max="1" width="4.00390625" style="0" customWidth="1"/>
    <col min="2" max="2" width="4.7109375" style="0" customWidth="1"/>
    <col min="4" max="5" width="9.00390625" style="206" customWidth="1"/>
    <col min="6" max="6" width="9.28125" style="206" customWidth="1"/>
    <col min="7" max="7" width="9.140625" style="206" customWidth="1"/>
    <col min="8" max="8" width="9.00390625" style="206" customWidth="1"/>
    <col min="9" max="9" width="8.7109375" style="206" customWidth="1"/>
    <col min="10" max="10" width="9.00390625" style="206" customWidth="1"/>
    <col min="11" max="13" width="9.140625" style="206" customWidth="1"/>
    <col min="14" max="14" width="5.00390625" style="0" customWidth="1"/>
    <col min="15" max="15" width="4.00390625" style="0" customWidth="1"/>
  </cols>
  <sheetData>
    <row r="1" spans="1:15" ht="22.5" customHeight="1">
      <c r="A1" s="14"/>
      <c r="B1" s="14"/>
      <c r="C1" s="14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4"/>
      <c r="O1" s="14"/>
    </row>
    <row r="2" spans="1:15" ht="15">
      <c r="A2" s="14"/>
      <c r="O2" s="14"/>
    </row>
    <row r="3" spans="1:15" ht="15">
      <c r="A3" s="14"/>
      <c r="C3" s="759" t="s">
        <v>54</v>
      </c>
      <c r="D3" s="319"/>
      <c r="E3" s="319"/>
      <c r="F3" s="319"/>
      <c r="G3" s="319"/>
      <c r="H3" s="319"/>
      <c r="I3" s="319"/>
      <c r="J3" s="462"/>
      <c r="K3" s="462"/>
      <c r="L3" s="462"/>
      <c r="M3" s="462"/>
      <c r="N3" s="13"/>
      <c r="O3" s="14"/>
    </row>
    <row r="4" spans="1:15" ht="21">
      <c r="A4" s="14"/>
      <c r="B4" s="15"/>
      <c r="C4" s="319"/>
      <c r="D4" s="319"/>
      <c r="E4" s="319"/>
      <c r="F4" s="319"/>
      <c r="G4" s="319"/>
      <c r="H4" s="319"/>
      <c r="I4" s="319"/>
      <c r="J4" s="462"/>
      <c r="K4" s="462"/>
      <c r="L4" s="462"/>
      <c r="M4" s="462"/>
      <c r="N4" s="13"/>
      <c r="O4" s="14"/>
    </row>
    <row r="5" spans="1:15" ht="15" customHeight="1">
      <c r="A5" s="14"/>
      <c r="B5" s="15"/>
      <c r="C5" s="759" t="s">
        <v>0</v>
      </c>
      <c r="D5" s="319"/>
      <c r="E5" s="319"/>
      <c r="F5" s="319"/>
      <c r="G5" s="319"/>
      <c r="H5" s="319"/>
      <c r="I5" s="319"/>
      <c r="J5" s="462"/>
      <c r="K5" s="462"/>
      <c r="L5" s="462"/>
      <c r="M5" s="462"/>
      <c r="N5" s="13"/>
      <c r="O5" s="14"/>
    </row>
    <row r="6" spans="1:15" ht="15" customHeight="1">
      <c r="A6" s="14"/>
      <c r="B6" s="13"/>
      <c r="C6" s="319"/>
      <c r="D6" s="319"/>
      <c r="E6" s="319"/>
      <c r="F6" s="319"/>
      <c r="G6" s="319"/>
      <c r="H6" s="319"/>
      <c r="I6" s="319"/>
      <c r="J6" s="462"/>
      <c r="K6" s="462"/>
      <c r="L6" s="462"/>
      <c r="M6" s="462"/>
      <c r="N6" s="13"/>
      <c r="O6" s="14"/>
    </row>
    <row r="7" spans="1:15" ht="15" customHeight="1">
      <c r="A7" s="14"/>
      <c r="B7" s="15"/>
      <c r="C7" s="759" t="s">
        <v>16</v>
      </c>
      <c r="D7" s="319"/>
      <c r="E7" s="319"/>
      <c r="F7" s="319"/>
      <c r="G7" s="319"/>
      <c r="H7" s="319"/>
      <c r="I7" s="319"/>
      <c r="J7" s="462"/>
      <c r="K7" s="462"/>
      <c r="L7" s="462"/>
      <c r="M7" s="462"/>
      <c r="N7" s="13"/>
      <c r="O7" s="14"/>
    </row>
    <row r="8" spans="1:15" ht="15" customHeight="1">
      <c r="A8" s="14"/>
      <c r="B8" s="13"/>
      <c r="C8" s="319"/>
      <c r="D8" s="319"/>
      <c r="E8" s="319"/>
      <c r="F8" s="319"/>
      <c r="G8" s="319"/>
      <c r="H8" s="319"/>
      <c r="I8" s="319"/>
      <c r="J8" s="462"/>
      <c r="K8" s="462"/>
      <c r="L8" s="462"/>
      <c r="M8" s="462"/>
      <c r="N8" s="13"/>
      <c r="O8" s="14"/>
    </row>
    <row r="9" spans="1:15" ht="15">
      <c r="A9" s="14"/>
      <c r="J9" s="462"/>
      <c r="K9" s="462"/>
      <c r="L9" s="462"/>
      <c r="M9" s="462"/>
      <c r="N9" s="13"/>
      <c r="O9" s="14"/>
    </row>
    <row r="10" spans="1:15" ht="15">
      <c r="A10" s="14"/>
      <c r="O10" s="14"/>
    </row>
    <row r="11" spans="1:15" ht="15" customHeight="1">
      <c r="A11" s="14"/>
      <c r="F11" s="761" t="s">
        <v>61</v>
      </c>
      <c r="G11" s="762"/>
      <c r="H11" s="762"/>
      <c r="I11" s="762"/>
      <c r="J11" s="762"/>
      <c r="O11" s="14"/>
    </row>
    <row r="12" spans="1:15" ht="15" customHeight="1">
      <c r="A12" s="14"/>
      <c r="F12" s="370"/>
      <c r="G12" s="370"/>
      <c r="H12" s="370"/>
      <c r="I12" s="370"/>
      <c r="J12" s="370"/>
      <c r="O12" s="14"/>
    </row>
    <row r="13" spans="1:15" ht="15">
      <c r="A13" s="14"/>
      <c r="C13" s="16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O13" s="14"/>
    </row>
    <row r="14" spans="1:15" ht="15">
      <c r="A14" s="14"/>
      <c r="C14" s="17"/>
      <c r="D14" s="222"/>
      <c r="E14" s="222"/>
      <c r="F14" s="222"/>
      <c r="G14" s="222"/>
      <c r="H14" s="222"/>
      <c r="I14" s="222"/>
      <c r="J14" s="222"/>
      <c r="K14" s="222"/>
      <c r="L14" s="222"/>
      <c r="M14" s="223"/>
      <c r="O14" s="14"/>
    </row>
    <row r="15" spans="1:15" ht="18.75">
      <c r="A15" s="14"/>
      <c r="C15" s="17"/>
      <c r="D15" s="763" t="s">
        <v>59</v>
      </c>
      <c r="E15" s="462"/>
      <c r="F15" s="462"/>
      <c r="G15" s="763">
        <f>Title!B13</f>
        <v>0</v>
      </c>
      <c r="H15" s="462"/>
      <c r="I15" s="462"/>
      <c r="J15" s="763">
        <f>Title!B15</f>
        <v>0</v>
      </c>
      <c r="K15" s="462"/>
      <c r="L15" s="205" t="s">
        <v>56</v>
      </c>
      <c r="M15" s="223"/>
      <c r="O15" s="14"/>
    </row>
    <row r="16" spans="1:15" ht="18.75">
      <c r="A16" s="14"/>
      <c r="C16" s="17"/>
      <c r="D16" s="763" t="s">
        <v>57</v>
      </c>
      <c r="E16" s="462"/>
      <c r="F16" s="763">
        <f>Title!B19</f>
        <v>0</v>
      </c>
      <c r="G16" s="462"/>
      <c r="H16" s="764" t="s">
        <v>55</v>
      </c>
      <c r="I16" s="764"/>
      <c r="J16" s="205">
        <f>Summary!I51</f>
        <v>2</v>
      </c>
      <c r="K16" s="764" t="s">
        <v>58</v>
      </c>
      <c r="L16" s="765"/>
      <c r="M16" s="223"/>
      <c r="O16" s="14"/>
    </row>
    <row r="17" spans="1:15" ht="18.75">
      <c r="A17" s="14"/>
      <c r="C17" s="17"/>
      <c r="D17" s="205" t="s">
        <v>60</v>
      </c>
      <c r="E17" s="760" t="str">
        <f>Title!B23</f>
        <v>2016-2017</v>
      </c>
      <c r="F17" s="760"/>
      <c r="G17" s="769" t="s">
        <v>214</v>
      </c>
      <c r="H17" s="769"/>
      <c r="I17" s="279">
        <f>Summary!G51</f>
        <v>2</v>
      </c>
      <c r="J17" s="280" t="s">
        <v>137</v>
      </c>
      <c r="K17" s="31"/>
      <c r="M17" s="223"/>
      <c r="O17" s="14"/>
    </row>
    <row r="18" spans="1:15" ht="18.75">
      <c r="A18" s="14"/>
      <c r="C18" s="17"/>
      <c r="D18" s="764" t="s">
        <v>138</v>
      </c>
      <c r="E18" s="319"/>
      <c r="F18" s="222"/>
      <c r="G18" s="222"/>
      <c r="H18" s="222"/>
      <c r="I18" s="222"/>
      <c r="J18" s="222"/>
      <c r="K18" s="222"/>
      <c r="L18" s="222"/>
      <c r="M18" s="223"/>
      <c r="O18" s="14"/>
    </row>
    <row r="19" spans="1:15" ht="15">
      <c r="A19" s="14"/>
      <c r="C19" s="17"/>
      <c r="D19" s="222"/>
      <c r="E19" s="222"/>
      <c r="F19" s="222"/>
      <c r="G19" s="222"/>
      <c r="H19" s="222"/>
      <c r="I19" s="222"/>
      <c r="J19" s="222"/>
      <c r="K19" s="222"/>
      <c r="L19" s="222"/>
      <c r="M19" s="223"/>
      <c r="O19" s="14"/>
    </row>
    <row r="20" spans="1:15" ht="15">
      <c r="A20" s="14"/>
      <c r="C20" s="17"/>
      <c r="D20" s="222"/>
      <c r="E20" s="222"/>
      <c r="F20" s="222"/>
      <c r="G20" s="222"/>
      <c r="H20" s="222"/>
      <c r="I20" s="222"/>
      <c r="J20" s="222"/>
      <c r="K20" s="222"/>
      <c r="L20" s="222"/>
      <c r="M20" s="223"/>
      <c r="O20" s="14"/>
    </row>
    <row r="21" spans="1:15" ht="15">
      <c r="A21" s="14"/>
      <c r="C21" s="17"/>
      <c r="D21" s="222"/>
      <c r="E21" s="222"/>
      <c r="F21" s="222"/>
      <c r="G21" s="222"/>
      <c r="H21" s="222"/>
      <c r="I21" s="222"/>
      <c r="J21" s="222"/>
      <c r="K21" s="222"/>
      <c r="L21" s="222"/>
      <c r="M21" s="223"/>
      <c r="O21" s="14"/>
    </row>
    <row r="22" spans="1:15" ht="15">
      <c r="A22" s="14"/>
      <c r="C22" s="17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O22" s="14"/>
    </row>
    <row r="23" spans="1:15" ht="15">
      <c r="A23" s="14"/>
      <c r="C23" s="17"/>
      <c r="D23" s="222"/>
      <c r="E23" s="222"/>
      <c r="F23" s="222"/>
      <c r="G23" s="222"/>
      <c r="H23" s="222"/>
      <c r="I23" s="222"/>
      <c r="J23" s="222"/>
      <c r="K23" s="222"/>
      <c r="L23" s="222"/>
      <c r="M23" s="223"/>
      <c r="O23" s="14"/>
    </row>
    <row r="24" spans="1:15" ht="15">
      <c r="A24" s="14"/>
      <c r="C24" s="17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O24" s="14"/>
    </row>
    <row r="25" spans="1:15" ht="15" customHeight="1">
      <c r="A25" s="14"/>
      <c r="C25" s="766" t="s">
        <v>133</v>
      </c>
      <c r="D25" s="767"/>
      <c r="E25" s="767"/>
      <c r="F25" s="767"/>
      <c r="G25" s="767"/>
      <c r="H25" s="222"/>
      <c r="I25" s="767" t="s">
        <v>135</v>
      </c>
      <c r="J25" s="767"/>
      <c r="K25" s="767"/>
      <c r="L25" s="767"/>
      <c r="M25" s="768"/>
      <c r="O25" s="14"/>
    </row>
    <row r="26" spans="1:15" ht="15" customHeight="1">
      <c r="A26" s="14"/>
      <c r="C26" s="766" t="s">
        <v>134</v>
      </c>
      <c r="D26" s="767"/>
      <c r="E26" s="767"/>
      <c r="F26" s="767"/>
      <c r="G26" s="767"/>
      <c r="H26" s="222"/>
      <c r="I26" s="767" t="s">
        <v>136</v>
      </c>
      <c r="J26" s="767"/>
      <c r="K26" s="767"/>
      <c r="L26" s="767"/>
      <c r="M26" s="768"/>
      <c r="O26" s="14"/>
    </row>
    <row r="27" spans="1:15" ht="15">
      <c r="A27" s="14"/>
      <c r="C27" s="19"/>
      <c r="D27" s="219"/>
      <c r="E27" s="219"/>
      <c r="F27" s="219"/>
      <c r="G27" s="219"/>
      <c r="H27" s="219"/>
      <c r="I27" s="219"/>
      <c r="J27" s="219"/>
      <c r="K27" s="219"/>
      <c r="L27" s="219"/>
      <c r="M27" s="224"/>
      <c r="O27" s="14"/>
    </row>
    <row r="28" spans="1:15" ht="15">
      <c r="A28" s="14"/>
      <c r="O28" s="14"/>
    </row>
    <row r="29" spans="1:15" ht="10.5" customHeight="1">
      <c r="A29" s="14"/>
      <c r="O29" s="14"/>
    </row>
    <row r="30" spans="1:15" ht="7.5" customHeight="1">
      <c r="A30" s="14"/>
      <c r="O30" s="14"/>
    </row>
    <row r="31" spans="1:15" ht="21.75" customHeight="1">
      <c r="A31" s="14"/>
      <c r="B31" s="14"/>
      <c r="C31" s="14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14"/>
      <c r="O31" s="14"/>
    </row>
  </sheetData>
  <sheetProtection password="CC12" sheet="1"/>
  <mergeCells count="19">
    <mergeCell ref="C25:G25"/>
    <mergeCell ref="C26:G26"/>
    <mergeCell ref="I25:M25"/>
    <mergeCell ref="I26:M26"/>
    <mergeCell ref="G17:H17"/>
    <mergeCell ref="D18:E18"/>
    <mergeCell ref="C3:I4"/>
    <mergeCell ref="C5:I6"/>
    <mergeCell ref="C7:I8"/>
    <mergeCell ref="J3:M9"/>
    <mergeCell ref="E17:F17"/>
    <mergeCell ref="F11:J12"/>
    <mergeCell ref="D15:F15"/>
    <mergeCell ref="G15:I15"/>
    <mergeCell ref="J15:K15"/>
    <mergeCell ref="D16:E16"/>
    <mergeCell ref="F16:G16"/>
    <mergeCell ref="H16:I16"/>
    <mergeCell ref="K16:L16"/>
  </mergeCells>
  <conditionalFormatting sqref="J16">
    <cfRule type="cellIs" priority="2" dxfId="7" operator="lessThan" stopIfTrue="1">
      <formula>35</formula>
    </cfRule>
  </conditionalFormatting>
  <conditionalFormatting sqref="I17">
    <cfRule type="cellIs" priority="1" dxfId="7" operator="lessThan" stopIfTrue="1">
      <formula>10</formula>
    </cfRule>
  </conditionalFormatting>
  <printOptions/>
  <pageMargins left="0.4479166666666667" right="0.82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4"/>
  <sheetViews>
    <sheetView zoomScalePageLayoutView="0" workbookViewId="0" topLeftCell="A17">
      <selection activeCell="E28" sqref="E28:I28"/>
    </sheetView>
  </sheetViews>
  <sheetFormatPr defaultColWidth="9.140625" defaultRowHeight="15"/>
  <cols>
    <col min="1" max="1" width="8.140625" style="0" customWidth="1"/>
    <col min="2" max="2" width="10.421875" style="0" customWidth="1"/>
    <col min="3" max="3" width="12.8515625" style="0" customWidth="1"/>
    <col min="4" max="4" width="6.57421875" style="0" customWidth="1"/>
    <col min="5" max="5" width="20.8515625" style="0" customWidth="1"/>
    <col min="7" max="7" width="6.00390625" style="0" customWidth="1"/>
    <col min="12" max="12" width="13.00390625" style="0" customWidth="1"/>
    <col min="13" max="13" width="6.140625" style="0" customWidth="1"/>
    <col min="18" max="18" width="17.140625" style="0" customWidth="1"/>
  </cols>
  <sheetData>
    <row r="1" spans="1:18" s="73" customFormat="1" ht="31.5" customHeight="1">
      <c r="A1" s="780" t="s">
        <v>177</v>
      </c>
      <c r="B1" s="780"/>
      <c r="C1" s="780"/>
      <c r="D1" s="780"/>
      <c r="E1" s="780"/>
      <c r="F1" s="780"/>
      <c r="G1" s="780"/>
      <c r="H1" s="780"/>
      <c r="I1" s="780"/>
      <c r="J1" s="780" t="s">
        <v>180</v>
      </c>
      <c r="K1" s="780"/>
      <c r="L1" s="780"/>
      <c r="M1" s="780"/>
      <c r="N1" s="780"/>
      <c r="O1" s="780"/>
      <c r="P1" s="780"/>
      <c r="Q1" s="780"/>
      <c r="R1" s="780"/>
    </row>
    <row r="2" spans="1:18" ht="23.25">
      <c r="A2" s="747" t="str">
        <f>Summary!A1</f>
        <v>College of Medicine/HMU</v>
      </c>
      <c r="B2" s="747"/>
      <c r="C2" s="747"/>
      <c r="D2" s="747"/>
      <c r="E2" s="747"/>
      <c r="F2" s="747"/>
      <c r="G2" s="747"/>
      <c r="H2" s="747"/>
      <c r="I2" s="747"/>
      <c r="J2" s="747" t="str">
        <f>A2</f>
        <v>College of Medicine/HMU</v>
      </c>
      <c r="K2" s="747"/>
      <c r="L2" s="747"/>
      <c r="M2" s="747"/>
      <c r="N2" s="747"/>
      <c r="O2" s="747"/>
      <c r="P2" s="747"/>
      <c r="Q2" s="747"/>
      <c r="R2" s="747"/>
    </row>
    <row r="3" spans="1:18" ht="15.75">
      <c r="A3" s="754" t="s">
        <v>3</v>
      </c>
      <c r="B3" s="754"/>
      <c r="C3" s="748">
        <f>Summary!C2</f>
        <v>0</v>
      </c>
      <c r="D3" s="749"/>
      <c r="E3" s="750"/>
      <c r="F3" s="752" t="s">
        <v>1</v>
      </c>
      <c r="G3" s="753"/>
      <c r="H3" s="748">
        <f>Summary!H2</f>
        <v>0</v>
      </c>
      <c r="I3" s="751"/>
      <c r="J3" s="754" t="s">
        <v>3</v>
      </c>
      <c r="K3" s="754"/>
      <c r="L3" s="748">
        <f>C3</f>
        <v>0</v>
      </c>
      <c r="M3" s="749"/>
      <c r="N3" s="750"/>
      <c r="O3" s="752" t="s">
        <v>1</v>
      </c>
      <c r="P3" s="753"/>
      <c r="Q3" s="748">
        <f>H3</f>
        <v>0</v>
      </c>
      <c r="R3" s="753"/>
    </row>
    <row r="4" spans="1:18" ht="15.75">
      <c r="A4" s="754" t="s">
        <v>20</v>
      </c>
      <c r="B4" s="754"/>
      <c r="C4" s="748">
        <f>Summary!C3</f>
        <v>0</v>
      </c>
      <c r="D4" s="749"/>
      <c r="E4" s="750"/>
      <c r="F4" s="752" t="s">
        <v>2</v>
      </c>
      <c r="G4" s="753"/>
      <c r="H4" s="748">
        <f>Summary!H3</f>
        <v>0</v>
      </c>
      <c r="I4" s="751"/>
      <c r="J4" s="754" t="s">
        <v>20</v>
      </c>
      <c r="K4" s="754"/>
      <c r="L4" s="748">
        <f>C4</f>
        <v>0</v>
      </c>
      <c r="M4" s="749"/>
      <c r="N4" s="750"/>
      <c r="O4" s="752" t="s">
        <v>2</v>
      </c>
      <c r="P4" s="753"/>
      <c r="Q4" s="748">
        <f>H4</f>
        <v>0</v>
      </c>
      <c r="R4" s="753"/>
    </row>
    <row r="5" spans="1:18" ht="15.75">
      <c r="A5" s="785" t="s">
        <v>15</v>
      </c>
      <c r="B5" s="785"/>
      <c r="C5" s="786">
        <f>Summary!C4</f>
        <v>0</v>
      </c>
      <c r="D5" s="787"/>
      <c r="E5" s="788"/>
      <c r="F5" s="789" t="s">
        <v>18</v>
      </c>
      <c r="G5" s="790"/>
      <c r="H5" s="786" t="str">
        <f>Summary!H4</f>
        <v>2016-2017</v>
      </c>
      <c r="I5" s="791"/>
      <c r="J5" s="754" t="s">
        <v>15</v>
      </c>
      <c r="K5" s="754"/>
      <c r="L5" s="748">
        <f>C5</f>
        <v>0</v>
      </c>
      <c r="M5" s="749"/>
      <c r="N5" s="750"/>
      <c r="O5" s="752" t="s">
        <v>18</v>
      </c>
      <c r="P5" s="753"/>
      <c r="Q5" s="748" t="str">
        <f>H5</f>
        <v>2016-2017</v>
      </c>
      <c r="R5" s="753"/>
    </row>
    <row r="6" spans="1:18" ht="15">
      <c r="A6" s="290"/>
      <c r="B6" s="290"/>
      <c r="C6" s="290"/>
      <c r="D6" s="290"/>
      <c r="E6" s="776"/>
      <c r="F6" s="777"/>
      <c r="G6" s="777"/>
      <c r="H6" s="777"/>
      <c r="I6" s="777"/>
      <c r="J6" s="287" t="s">
        <v>178</v>
      </c>
      <c r="K6" s="287" t="s">
        <v>183</v>
      </c>
      <c r="L6" s="287" t="s">
        <v>179</v>
      </c>
      <c r="M6" s="287" t="s">
        <v>8</v>
      </c>
      <c r="N6" s="773" t="s">
        <v>14</v>
      </c>
      <c r="O6" s="774"/>
      <c r="P6" s="774"/>
      <c r="Q6" s="774"/>
      <c r="R6" s="775"/>
    </row>
    <row r="7" spans="1:18" ht="15">
      <c r="A7" s="18"/>
      <c r="B7" s="18"/>
      <c r="C7" s="18"/>
      <c r="D7" s="291"/>
      <c r="E7" s="778"/>
      <c r="F7" s="779"/>
      <c r="G7" s="779"/>
      <c r="H7" s="779"/>
      <c r="I7" s="779"/>
      <c r="J7" s="298"/>
      <c r="K7" s="298"/>
      <c r="L7" s="298"/>
      <c r="M7" s="292">
        <f>K7*L7</f>
        <v>0</v>
      </c>
      <c r="N7" s="792"/>
      <c r="O7" s="793"/>
      <c r="P7" s="793"/>
      <c r="Q7" s="793"/>
      <c r="R7" s="794"/>
    </row>
    <row r="8" spans="1:18" ht="15">
      <c r="A8" s="18"/>
      <c r="B8" s="18"/>
      <c r="C8" s="18"/>
      <c r="D8" s="291"/>
      <c r="E8" s="778"/>
      <c r="F8" s="779"/>
      <c r="G8" s="779"/>
      <c r="H8" s="779"/>
      <c r="I8" s="779"/>
      <c r="J8" s="298"/>
      <c r="K8" s="298"/>
      <c r="L8" s="298"/>
      <c r="M8" s="292">
        <f aca="true" t="shared" si="0" ref="M8:M42">K8*L8</f>
        <v>0</v>
      </c>
      <c r="N8" s="792"/>
      <c r="O8" s="793"/>
      <c r="P8" s="793"/>
      <c r="Q8" s="793"/>
      <c r="R8" s="794"/>
    </row>
    <row r="9" spans="1:18" ht="15">
      <c r="A9" s="744"/>
      <c r="B9" s="744"/>
      <c r="C9" s="744"/>
      <c r="D9" s="295"/>
      <c r="E9" s="778"/>
      <c r="F9" s="779"/>
      <c r="G9" s="779"/>
      <c r="H9" s="779"/>
      <c r="I9" s="779"/>
      <c r="J9" s="298"/>
      <c r="K9" s="298"/>
      <c r="L9" s="298"/>
      <c r="M9" s="292">
        <f t="shared" si="0"/>
        <v>0</v>
      </c>
      <c r="N9" s="792"/>
      <c r="O9" s="793"/>
      <c r="P9" s="793"/>
      <c r="Q9" s="793"/>
      <c r="R9" s="794"/>
    </row>
    <row r="10" spans="1:18" ht="15.75">
      <c r="A10" s="744" t="s">
        <v>192</v>
      </c>
      <c r="B10" s="744"/>
      <c r="C10" s="744"/>
      <c r="D10" s="307">
        <f>(D12+D14)</f>
        <v>0</v>
      </c>
      <c r="E10" s="778"/>
      <c r="F10" s="779"/>
      <c r="G10" s="779"/>
      <c r="H10" s="779"/>
      <c r="I10" s="779"/>
      <c r="J10" s="298"/>
      <c r="K10" s="298"/>
      <c r="L10" s="298"/>
      <c r="M10" s="292">
        <f t="shared" si="0"/>
        <v>0</v>
      </c>
      <c r="N10" s="792"/>
      <c r="O10" s="793"/>
      <c r="P10" s="793"/>
      <c r="Q10" s="793"/>
      <c r="R10" s="794"/>
    </row>
    <row r="11" spans="1:18" ht="15.75">
      <c r="A11" s="744" t="s">
        <v>193</v>
      </c>
      <c r="B11" s="744"/>
      <c r="C11" s="744"/>
      <c r="D11" s="307">
        <f>D10/30</f>
        <v>0</v>
      </c>
      <c r="E11" s="778"/>
      <c r="F11" s="779"/>
      <c r="G11" s="779"/>
      <c r="H11" s="779"/>
      <c r="I11" s="779"/>
      <c r="J11" s="298"/>
      <c r="K11" s="298"/>
      <c r="L11" s="298"/>
      <c r="M11" s="292">
        <f t="shared" si="0"/>
        <v>0</v>
      </c>
      <c r="N11" s="792"/>
      <c r="O11" s="793"/>
      <c r="P11" s="793"/>
      <c r="Q11" s="793"/>
      <c r="R11" s="794"/>
    </row>
    <row r="12" spans="1:18" ht="15">
      <c r="A12" s="744" t="s">
        <v>188</v>
      </c>
      <c r="B12" s="744"/>
      <c r="C12" s="744"/>
      <c r="D12" s="297">
        <f>D87</f>
        <v>0</v>
      </c>
      <c r="E12" s="778"/>
      <c r="F12" s="779"/>
      <c r="G12" s="779"/>
      <c r="H12" s="779"/>
      <c r="I12" s="779"/>
      <c r="J12" s="298"/>
      <c r="K12" s="298"/>
      <c r="L12" s="298"/>
      <c r="M12" s="292">
        <f t="shared" si="0"/>
        <v>0</v>
      </c>
      <c r="N12" s="792"/>
      <c r="O12" s="793"/>
      <c r="P12" s="793"/>
      <c r="Q12" s="793"/>
      <c r="R12" s="794"/>
    </row>
    <row r="13" spans="1:18" ht="15">
      <c r="A13" s="744" t="s">
        <v>194</v>
      </c>
      <c r="B13" s="744"/>
      <c r="C13" s="744"/>
      <c r="D13" s="297">
        <f>D12/30</f>
        <v>0</v>
      </c>
      <c r="E13" s="778"/>
      <c r="F13" s="779"/>
      <c r="G13" s="779"/>
      <c r="H13" s="779"/>
      <c r="I13" s="779"/>
      <c r="J13" s="298"/>
      <c r="K13" s="298"/>
      <c r="L13" s="298"/>
      <c r="M13" s="292">
        <f t="shared" si="0"/>
        <v>0</v>
      </c>
      <c r="N13" s="792"/>
      <c r="O13" s="793"/>
      <c r="P13" s="793"/>
      <c r="Q13" s="793"/>
      <c r="R13" s="794"/>
    </row>
    <row r="14" spans="1:18" ht="15">
      <c r="A14" s="744" t="s">
        <v>189</v>
      </c>
      <c r="B14" s="744"/>
      <c r="C14" s="744"/>
      <c r="D14" s="297">
        <f>M43</f>
        <v>0</v>
      </c>
      <c r="E14" s="778"/>
      <c r="F14" s="779"/>
      <c r="G14" s="779"/>
      <c r="H14" s="779"/>
      <c r="I14" s="779"/>
      <c r="J14" s="298"/>
      <c r="K14" s="298"/>
      <c r="L14" s="298"/>
      <c r="M14" s="292">
        <f t="shared" si="0"/>
        <v>0</v>
      </c>
      <c r="N14" s="792"/>
      <c r="O14" s="793"/>
      <c r="P14" s="793"/>
      <c r="Q14" s="793"/>
      <c r="R14" s="794"/>
    </row>
    <row r="15" spans="1:18" ht="15">
      <c r="A15" s="744" t="s">
        <v>195</v>
      </c>
      <c r="B15" s="744"/>
      <c r="C15" s="744"/>
      <c r="D15" s="297">
        <f>D14/30</f>
        <v>0</v>
      </c>
      <c r="E15" s="778"/>
      <c r="F15" s="779"/>
      <c r="G15" s="779"/>
      <c r="H15" s="779"/>
      <c r="I15" s="779"/>
      <c r="J15" s="298"/>
      <c r="K15" s="298"/>
      <c r="L15" s="298"/>
      <c r="M15" s="292">
        <f t="shared" si="0"/>
        <v>0</v>
      </c>
      <c r="N15" s="792"/>
      <c r="O15" s="793"/>
      <c r="P15" s="793"/>
      <c r="Q15" s="793"/>
      <c r="R15" s="794"/>
    </row>
    <row r="16" spans="1:18" ht="15">
      <c r="A16" s="744" t="s">
        <v>190</v>
      </c>
      <c r="B16" s="744"/>
      <c r="C16" s="744"/>
      <c r="D16" s="297">
        <f>M87</f>
        <v>0</v>
      </c>
      <c r="E16" s="778"/>
      <c r="F16" s="779"/>
      <c r="G16" s="779"/>
      <c r="H16" s="779"/>
      <c r="I16" s="779"/>
      <c r="J16" s="298"/>
      <c r="K16" s="298"/>
      <c r="L16" s="298"/>
      <c r="M16" s="292">
        <f t="shared" si="0"/>
        <v>0</v>
      </c>
      <c r="N16" s="792"/>
      <c r="O16" s="793"/>
      <c r="P16" s="793"/>
      <c r="Q16" s="793"/>
      <c r="R16" s="794"/>
    </row>
    <row r="17" spans="1:18" ht="15">
      <c r="A17" s="744" t="s">
        <v>191</v>
      </c>
      <c r="B17" s="744"/>
      <c r="C17" s="744"/>
      <c r="D17" s="297">
        <f>D16/50</f>
        <v>0</v>
      </c>
      <c r="E17" s="778"/>
      <c r="F17" s="779"/>
      <c r="G17" s="779"/>
      <c r="H17" s="779"/>
      <c r="I17" s="779"/>
      <c r="J17" s="298"/>
      <c r="K17" s="298"/>
      <c r="L17" s="298"/>
      <c r="M17" s="292">
        <f t="shared" si="0"/>
        <v>0</v>
      </c>
      <c r="N17" s="792"/>
      <c r="O17" s="793"/>
      <c r="P17" s="793"/>
      <c r="Q17" s="793"/>
      <c r="R17" s="794"/>
    </row>
    <row r="18" spans="1:18" ht="15">
      <c r="A18" s="744" t="s">
        <v>197</v>
      </c>
      <c r="B18" s="744"/>
      <c r="C18" s="744"/>
      <c r="D18" s="297">
        <f>D132</f>
        <v>0</v>
      </c>
      <c r="E18" s="778"/>
      <c r="F18" s="779"/>
      <c r="G18" s="779"/>
      <c r="H18" s="779"/>
      <c r="I18" s="779"/>
      <c r="J18" s="298"/>
      <c r="K18" s="298"/>
      <c r="L18" s="298"/>
      <c r="M18" s="292">
        <f t="shared" si="0"/>
        <v>0</v>
      </c>
      <c r="N18" s="792"/>
      <c r="O18" s="793"/>
      <c r="P18" s="793"/>
      <c r="Q18" s="793"/>
      <c r="R18" s="794"/>
    </row>
    <row r="19" spans="1:18" ht="15">
      <c r="A19" s="744" t="s">
        <v>196</v>
      </c>
      <c r="B19" s="744"/>
      <c r="C19" s="744"/>
      <c r="D19" s="297">
        <f>D18/50</f>
        <v>0</v>
      </c>
      <c r="E19" s="778"/>
      <c r="F19" s="779"/>
      <c r="G19" s="779"/>
      <c r="H19" s="779"/>
      <c r="I19" s="779"/>
      <c r="J19" s="298"/>
      <c r="K19" s="298"/>
      <c r="L19" s="298"/>
      <c r="M19" s="292">
        <f t="shared" si="0"/>
        <v>0</v>
      </c>
      <c r="N19" s="792"/>
      <c r="O19" s="793"/>
      <c r="P19" s="793"/>
      <c r="Q19" s="793"/>
      <c r="R19" s="794"/>
    </row>
    <row r="20" spans="1:18" ht="15">
      <c r="A20" s="744"/>
      <c r="B20" s="744"/>
      <c r="C20" s="744"/>
      <c r="D20" s="291"/>
      <c r="E20" s="778"/>
      <c r="F20" s="779"/>
      <c r="G20" s="779"/>
      <c r="H20" s="779"/>
      <c r="I20" s="779"/>
      <c r="J20" s="298"/>
      <c r="K20" s="298"/>
      <c r="L20" s="298"/>
      <c r="M20" s="292">
        <f t="shared" si="0"/>
        <v>0</v>
      </c>
      <c r="N20" s="792"/>
      <c r="O20" s="793"/>
      <c r="P20" s="793"/>
      <c r="Q20" s="793"/>
      <c r="R20" s="794"/>
    </row>
    <row r="21" spans="1:18" ht="15">
      <c r="A21" s="744"/>
      <c r="B21" s="744"/>
      <c r="C21" s="744"/>
      <c r="D21" s="291"/>
      <c r="E21" s="778"/>
      <c r="F21" s="779"/>
      <c r="G21" s="779"/>
      <c r="H21" s="779"/>
      <c r="I21" s="779"/>
      <c r="J21" s="298"/>
      <c r="K21" s="298"/>
      <c r="L21" s="298"/>
      <c r="M21" s="292">
        <f t="shared" si="0"/>
        <v>0</v>
      </c>
      <c r="N21" s="792"/>
      <c r="O21" s="793"/>
      <c r="P21" s="793"/>
      <c r="Q21" s="793"/>
      <c r="R21" s="794"/>
    </row>
    <row r="22" spans="1:18" ht="15">
      <c r="A22" s="18"/>
      <c r="B22" s="18"/>
      <c r="C22" s="18"/>
      <c r="D22" s="291"/>
      <c r="E22" s="778"/>
      <c r="F22" s="779"/>
      <c r="G22" s="779"/>
      <c r="H22" s="779"/>
      <c r="I22" s="779"/>
      <c r="J22" s="298"/>
      <c r="K22" s="298"/>
      <c r="L22" s="298"/>
      <c r="M22" s="292">
        <f t="shared" si="0"/>
        <v>0</v>
      </c>
      <c r="N22" s="792"/>
      <c r="O22" s="793"/>
      <c r="P22" s="793"/>
      <c r="Q22" s="793"/>
      <c r="R22" s="794"/>
    </row>
    <row r="23" spans="1:18" ht="15">
      <c r="A23" s="18"/>
      <c r="B23" s="18"/>
      <c r="C23" s="18"/>
      <c r="D23" s="291"/>
      <c r="E23" s="778"/>
      <c r="F23" s="779"/>
      <c r="G23" s="779"/>
      <c r="H23" s="779"/>
      <c r="I23" s="779"/>
      <c r="J23" s="298"/>
      <c r="K23" s="298"/>
      <c r="L23" s="298"/>
      <c r="M23" s="292">
        <f t="shared" si="0"/>
        <v>0</v>
      </c>
      <c r="N23" s="792"/>
      <c r="O23" s="793"/>
      <c r="P23" s="793"/>
      <c r="Q23" s="793"/>
      <c r="R23" s="794"/>
    </row>
    <row r="24" spans="1:18" ht="15">
      <c r="A24" s="18"/>
      <c r="B24" s="18"/>
      <c r="C24" s="18"/>
      <c r="D24" s="291"/>
      <c r="E24" s="778"/>
      <c r="F24" s="779"/>
      <c r="G24" s="779"/>
      <c r="H24" s="779"/>
      <c r="I24" s="779"/>
      <c r="J24" s="298"/>
      <c r="K24" s="298"/>
      <c r="L24" s="298"/>
      <c r="M24" s="292">
        <f t="shared" si="0"/>
        <v>0</v>
      </c>
      <c r="N24" s="792"/>
      <c r="O24" s="793"/>
      <c r="P24" s="793"/>
      <c r="Q24" s="793"/>
      <c r="R24" s="794"/>
    </row>
    <row r="25" spans="1:18" ht="15">
      <c r="A25" s="18"/>
      <c r="B25" s="18"/>
      <c r="C25" s="18"/>
      <c r="D25" s="291"/>
      <c r="E25" s="778"/>
      <c r="F25" s="779"/>
      <c r="G25" s="779"/>
      <c r="H25" s="779"/>
      <c r="I25" s="779"/>
      <c r="J25" s="298"/>
      <c r="K25" s="298"/>
      <c r="L25" s="298"/>
      <c r="M25" s="292">
        <f t="shared" si="0"/>
        <v>0</v>
      </c>
      <c r="N25" s="792"/>
      <c r="O25" s="793"/>
      <c r="P25" s="793"/>
      <c r="Q25" s="793"/>
      <c r="R25" s="794"/>
    </row>
    <row r="26" spans="1:18" ht="15">
      <c r="A26" s="744" t="s">
        <v>204</v>
      </c>
      <c r="B26" s="744"/>
      <c r="C26" s="744"/>
      <c r="D26" s="302">
        <v>14</v>
      </c>
      <c r="E26" s="778"/>
      <c r="F26" s="779"/>
      <c r="G26" s="779"/>
      <c r="H26" s="779"/>
      <c r="I26" s="779"/>
      <c r="J26" s="298"/>
      <c r="K26" s="298"/>
      <c r="L26" s="298"/>
      <c r="M26" s="292">
        <f t="shared" si="0"/>
        <v>0</v>
      </c>
      <c r="N26" s="792"/>
      <c r="O26" s="793"/>
      <c r="P26" s="793"/>
      <c r="Q26" s="793"/>
      <c r="R26" s="794"/>
    </row>
    <row r="27" spans="1:18" ht="15">
      <c r="A27" s="744" t="s">
        <v>210</v>
      </c>
      <c r="B27" s="744"/>
      <c r="C27" s="744"/>
      <c r="D27" s="302"/>
      <c r="E27" s="783" t="s">
        <v>205</v>
      </c>
      <c r="F27" s="784"/>
      <c r="G27" s="784"/>
      <c r="H27" s="784"/>
      <c r="I27" s="784"/>
      <c r="J27" s="298"/>
      <c r="K27" s="298"/>
      <c r="L27" s="298"/>
      <c r="M27" s="292">
        <f t="shared" si="0"/>
        <v>0</v>
      </c>
      <c r="N27" s="792"/>
      <c r="O27" s="793"/>
      <c r="P27" s="793"/>
      <c r="Q27" s="793"/>
      <c r="R27" s="794"/>
    </row>
    <row r="28" spans="1:18" ht="15">
      <c r="A28" s="744" t="s">
        <v>211</v>
      </c>
      <c r="B28" s="744"/>
      <c r="C28" s="744"/>
      <c r="D28" s="302"/>
      <c r="E28" s="781" t="s">
        <v>206</v>
      </c>
      <c r="F28" s="782"/>
      <c r="G28" s="782"/>
      <c r="H28" s="782"/>
      <c r="I28" s="782"/>
      <c r="J28" s="298"/>
      <c r="K28" s="298"/>
      <c r="L28" s="298"/>
      <c r="M28" s="292">
        <f t="shared" si="0"/>
        <v>0</v>
      </c>
      <c r="N28" s="792"/>
      <c r="O28" s="793"/>
      <c r="P28" s="793"/>
      <c r="Q28" s="793"/>
      <c r="R28" s="794"/>
    </row>
    <row r="29" spans="1:18" ht="15.75">
      <c r="A29" s="744" t="s">
        <v>207</v>
      </c>
      <c r="B29" s="744"/>
      <c r="C29" s="744"/>
      <c r="D29" s="306">
        <f>D26-(D27+D28)</f>
        <v>14</v>
      </c>
      <c r="E29" s="778"/>
      <c r="F29" s="779"/>
      <c r="G29" s="779"/>
      <c r="H29" s="779"/>
      <c r="I29" s="779"/>
      <c r="J29" s="298"/>
      <c r="K29" s="298"/>
      <c r="L29" s="298"/>
      <c r="M29" s="292">
        <f t="shared" si="0"/>
        <v>0</v>
      </c>
      <c r="N29" s="792"/>
      <c r="O29" s="793"/>
      <c r="P29" s="793"/>
      <c r="Q29" s="793"/>
      <c r="R29" s="794"/>
    </row>
    <row r="30" spans="1:18" ht="15">
      <c r="A30" s="744"/>
      <c r="B30" s="744"/>
      <c r="C30" s="744"/>
      <c r="D30" s="302"/>
      <c r="E30" s="778"/>
      <c r="F30" s="779"/>
      <c r="G30" s="779"/>
      <c r="H30" s="779"/>
      <c r="I30" s="779"/>
      <c r="J30" s="298"/>
      <c r="K30" s="298"/>
      <c r="L30" s="298"/>
      <c r="M30" s="292">
        <f t="shared" si="0"/>
        <v>0</v>
      </c>
      <c r="N30" s="792"/>
      <c r="O30" s="793"/>
      <c r="P30" s="793"/>
      <c r="Q30" s="793"/>
      <c r="R30" s="794"/>
    </row>
    <row r="31" spans="1:18" ht="15">
      <c r="A31" s="744"/>
      <c r="B31" s="744"/>
      <c r="C31" s="744"/>
      <c r="D31" s="302"/>
      <c r="E31" s="778"/>
      <c r="F31" s="779"/>
      <c r="G31" s="779"/>
      <c r="H31" s="779"/>
      <c r="I31" s="779"/>
      <c r="J31" s="298"/>
      <c r="K31" s="298"/>
      <c r="L31" s="298"/>
      <c r="M31" s="292">
        <f t="shared" si="0"/>
        <v>0</v>
      </c>
      <c r="N31" s="792"/>
      <c r="O31" s="793"/>
      <c r="P31" s="793"/>
      <c r="Q31" s="793"/>
      <c r="R31" s="794"/>
    </row>
    <row r="32" spans="1:18" ht="15">
      <c r="A32" s="744"/>
      <c r="B32" s="744"/>
      <c r="C32" s="744"/>
      <c r="D32" s="302"/>
      <c r="E32" s="778"/>
      <c r="F32" s="779"/>
      <c r="G32" s="779"/>
      <c r="H32" s="779"/>
      <c r="I32" s="779"/>
      <c r="J32" s="298"/>
      <c r="K32" s="298"/>
      <c r="L32" s="298"/>
      <c r="M32" s="292">
        <f t="shared" si="0"/>
        <v>0</v>
      </c>
      <c r="N32" s="792"/>
      <c r="O32" s="793"/>
      <c r="P32" s="793"/>
      <c r="Q32" s="793"/>
      <c r="R32" s="794"/>
    </row>
    <row r="33" spans="1:18" ht="15">
      <c r="A33" s="744"/>
      <c r="B33" s="744"/>
      <c r="C33" s="744"/>
      <c r="D33" s="291"/>
      <c r="E33" s="778"/>
      <c r="F33" s="779"/>
      <c r="G33" s="779"/>
      <c r="H33" s="779"/>
      <c r="I33" s="779"/>
      <c r="J33" s="298"/>
      <c r="K33" s="298"/>
      <c r="L33" s="298"/>
      <c r="M33" s="292">
        <f t="shared" si="0"/>
        <v>0</v>
      </c>
      <c r="N33" s="792"/>
      <c r="O33" s="793"/>
      <c r="P33" s="793"/>
      <c r="Q33" s="793"/>
      <c r="R33" s="794"/>
    </row>
    <row r="34" spans="1:18" ht="15">
      <c r="A34" s="744"/>
      <c r="B34" s="744"/>
      <c r="C34" s="744"/>
      <c r="D34" s="291"/>
      <c r="E34" s="778"/>
      <c r="F34" s="779"/>
      <c r="G34" s="779"/>
      <c r="H34" s="779"/>
      <c r="I34" s="779"/>
      <c r="J34" s="298"/>
      <c r="K34" s="298"/>
      <c r="L34" s="298"/>
      <c r="M34" s="292">
        <f t="shared" si="0"/>
        <v>0</v>
      </c>
      <c r="N34" s="792"/>
      <c r="O34" s="793"/>
      <c r="P34" s="793"/>
      <c r="Q34" s="793"/>
      <c r="R34" s="794"/>
    </row>
    <row r="35" spans="1:18" ht="15">
      <c r="A35" s="744"/>
      <c r="B35" s="744"/>
      <c r="C35" s="744"/>
      <c r="D35" s="291"/>
      <c r="E35" s="778"/>
      <c r="F35" s="779"/>
      <c r="G35" s="779"/>
      <c r="H35" s="779"/>
      <c r="I35" s="779"/>
      <c r="J35" s="298"/>
      <c r="K35" s="298"/>
      <c r="L35" s="298"/>
      <c r="M35" s="292">
        <f t="shared" si="0"/>
        <v>0</v>
      </c>
      <c r="N35" s="792"/>
      <c r="O35" s="793"/>
      <c r="P35" s="793"/>
      <c r="Q35" s="793"/>
      <c r="R35" s="794"/>
    </row>
    <row r="36" spans="1:18" ht="15">
      <c r="A36" s="744"/>
      <c r="B36" s="744"/>
      <c r="C36" s="744"/>
      <c r="D36" s="291"/>
      <c r="E36" s="778"/>
      <c r="F36" s="779"/>
      <c r="G36" s="779"/>
      <c r="H36" s="779"/>
      <c r="I36" s="779"/>
      <c r="J36" s="298"/>
      <c r="K36" s="298"/>
      <c r="L36" s="298"/>
      <c r="M36" s="292">
        <f t="shared" si="0"/>
        <v>0</v>
      </c>
      <c r="N36" s="792"/>
      <c r="O36" s="793"/>
      <c r="P36" s="793"/>
      <c r="Q36" s="793"/>
      <c r="R36" s="794"/>
    </row>
    <row r="37" spans="1:18" ht="15">
      <c r="A37" s="744"/>
      <c r="B37" s="744"/>
      <c r="C37" s="744"/>
      <c r="D37" s="291"/>
      <c r="E37" s="778"/>
      <c r="F37" s="779"/>
      <c r="G37" s="779"/>
      <c r="H37" s="779"/>
      <c r="I37" s="779"/>
      <c r="J37" s="298"/>
      <c r="K37" s="298"/>
      <c r="L37" s="298"/>
      <c r="M37" s="292">
        <f t="shared" si="0"/>
        <v>0</v>
      </c>
      <c r="N37" s="792"/>
      <c r="O37" s="793"/>
      <c r="P37" s="793"/>
      <c r="Q37" s="793"/>
      <c r="R37" s="794"/>
    </row>
    <row r="38" spans="1:18" s="73" customFormat="1" ht="15">
      <c r="A38" s="744"/>
      <c r="B38" s="744"/>
      <c r="C38" s="744"/>
      <c r="D38" s="291"/>
      <c r="E38" s="778"/>
      <c r="F38" s="779"/>
      <c r="G38" s="779"/>
      <c r="H38" s="779"/>
      <c r="I38" s="779"/>
      <c r="J38" s="298"/>
      <c r="K38" s="298"/>
      <c r="L38" s="298"/>
      <c r="M38" s="292">
        <f t="shared" si="0"/>
        <v>0</v>
      </c>
      <c r="N38" s="792"/>
      <c r="O38" s="793"/>
      <c r="P38" s="793"/>
      <c r="Q38" s="793"/>
      <c r="R38" s="794"/>
    </row>
    <row r="39" spans="1:18" s="73" customFormat="1" ht="15">
      <c r="A39" s="744"/>
      <c r="B39" s="744"/>
      <c r="C39" s="744"/>
      <c r="D39" s="291"/>
      <c r="E39" s="778"/>
      <c r="F39" s="779"/>
      <c r="G39" s="779"/>
      <c r="H39" s="779"/>
      <c r="I39" s="779"/>
      <c r="J39" s="298"/>
      <c r="K39" s="298"/>
      <c r="L39" s="298"/>
      <c r="M39" s="292">
        <f t="shared" si="0"/>
        <v>0</v>
      </c>
      <c r="N39" s="792"/>
      <c r="O39" s="793"/>
      <c r="P39" s="793"/>
      <c r="Q39" s="793"/>
      <c r="R39" s="794"/>
    </row>
    <row r="40" spans="1:18" s="73" customFormat="1" ht="15">
      <c r="A40" s="744"/>
      <c r="B40" s="744"/>
      <c r="C40" s="744"/>
      <c r="D40" s="291"/>
      <c r="E40" s="778"/>
      <c r="F40" s="779"/>
      <c r="G40" s="779"/>
      <c r="H40" s="779"/>
      <c r="I40" s="779"/>
      <c r="J40" s="298"/>
      <c r="K40" s="298"/>
      <c r="L40" s="298"/>
      <c r="M40" s="292">
        <f t="shared" si="0"/>
        <v>0</v>
      </c>
      <c r="N40" s="792"/>
      <c r="O40" s="793"/>
      <c r="P40" s="793"/>
      <c r="Q40" s="793"/>
      <c r="R40" s="794"/>
    </row>
    <row r="41" spans="1:18" ht="15">
      <c r="A41" s="744"/>
      <c r="B41" s="744"/>
      <c r="C41" s="744"/>
      <c r="D41" s="291"/>
      <c r="E41" s="778"/>
      <c r="F41" s="779"/>
      <c r="G41" s="779"/>
      <c r="H41" s="779"/>
      <c r="I41" s="779"/>
      <c r="J41" s="298"/>
      <c r="K41" s="298"/>
      <c r="L41" s="298"/>
      <c r="M41" s="292">
        <f t="shared" si="0"/>
        <v>0</v>
      </c>
      <c r="N41" s="792"/>
      <c r="O41" s="793"/>
      <c r="P41" s="793"/>
      <c r="Q41" s="793"/>
      <c r="R41" s="794"/>
    </row>
    <row r="42" spans="1:18" ht="15">
      <c r="A42" s="744"/>
      <c r="B42" s="744"/>
      <c r="C42" s="744"/>
      <c r="D42" s="291"/>
      <c r="E42" s="778"/>
      <c r="F42" s="779"/>
      <c r="G42" s="779"/>
      <c r="H42" s="779"/>
      <c r="I42" s="779"/>
      <c r="J42" s="298"/>
      <c r="K42" s="298"/>
      <c r="L42" s="298"/>
      <c r="M42" s="292">
        <f t="shared" si="0"/>
        <v>0</v>
      </c>
      <c r="N42" s="792"/>
      <c r="O42" s="793"/>
      <c r="P42" s="793"/>
      <c r="Q42" s="793"/>
      <c r="R42" s="794"/>
    </row>
    <row r="43" spans="1:18" ht="30.75" customHeight="1">
      <c r="A43" s="744"/>
      <c r="B43" s="744"/>
      <c r="C43" s="744"/>
      <c r="D43" s="291"/>
      <c r="E43" s="18"/>
      <c r="F43" s="18"/>
      <c r="G43" s="18"/>
      <c r="H43" s="18"/>
      <c r="I43" s="18"/>
      <c r="J43" s="289" t="s">
        <v>8</v>
      </c>
      <c r="K43" s="288"/>
      <c r="L43" s="288"/>
      <c r="M43" s="294">
        <f>SUM(M7:M42)</f>
        <v>0</v>
      </c>
      <c r="N43" s="296"/>
      <c r="O43" s="296"/>
      <c r="P43" s="296"/>
      <c r="Q43" s="296"/>
      <c r="R43" s="286"/>
    </row>
    <row r="44" spans="1:4" ht="15">
      <c r="A44" s="744"/>
      <c r="B44" s="744"/>
      <c r="C44" s="744"/>
      <c r="D44" s="291"/>
    </row>
    <row r="45" spans="1:18" ht="31.5">
      <c r="A45" s="780" t="s">
        <v>181</v>
      </c>
      <c r="B45" s="780"/>
      <c r="C45" s="780"/>
      <c r="D45" s="780"/>
      <c r="E45" s="780"/>
      <c r="F45" s="780"/>
      <c r="G45" s="780"/>
      <c r="H45" s="780"/>
      <c r="I45" s="780"/>
      <c r="J45" s="780" t="s">
        <v>182</v>
      </c>
      <c r="K45" s="780"/>
      <c r="L45" s="780"/>
      <c r="M45" s="780"/>
      <c r="N45" s="780"/>
      <c r="O45" s="780"/>
      <c r="P45" s="780"/>
      <c r="Q45" s="780"/>
      <c r="R45" s="780"/>
    </row>
    <row r="46" spans="1:18" ht="23.25">
      <c r="A46" s="747" t="str">
        <f>A2</f>
        <v>College of Medicine/HMU</v>
      </c>
      <c r="B46" s="747"/>
      <c r="C46" s="747"/>
      <c r="D46" s="747"/>
      <c r="E46" s="747"/>
      <c r="F46" s="747"/>
      <c r="G46" s="747"/>
      <c r="H46" s="747"/>
      <c r="I46" s="747"/>
      <c r="J46" s="747" t="str">
        <f>A2</f>
        <v>College of Medicine/HMU</v>
      </c>
      <c r="K46" s="747"/>
      <c r="L46" s="747"/>
      <c r="M46" s="747"/>
      <c r="N46" s="747"/>
      <c r="O46" s="747"/>
      <c r="P46" s="747"/>
      <c r="Q46" s="747"/>
      <c r="R46" s="747"/>
    </row>
    <row r="47" spans="1:18" ht="15.75">
      <c r="A47" s="754" t="s">
        <v>3</v>
      </c>
      <c r="B47" s="754"/>
      <c r="C47" s="748">
        <f>C3</f>
        <v>0</v>
      </c>
      <c r="D47" s="749"/>
      <c r="E47" s="750"/>
      <c r="F47" s="752" t="s">
        <v>1</v>
      </c>
      <c r="G47" s="753"/>
      <c r="H47" s="748">
        <f>H3</f>
        <v>0</v>
      </c>
      <c r="I47" s="749"/>
      <c r="J47" s="754" t="s">
        <v>3</v>
      </c>
      <c r="K47" s="754"/>
      <c r="L47" s="748">
        <f>C3</f>
        <v>0</v>
      </c>
      <c r="M47" s="749"/>
      <c r="N47" s="750"/>
      <c r="O47" s="752" t="s">
        <v>1</v>
      </c>
      <c r="P47" s="753"/>
      <c r="Q47" s="748">
        <f>H3</f>
        <v>0</v>
      </c>
      <c r="R47" s="751"/>
    </row>
    <row r="48" spans="1:18" ht="15.75">
      <c r="A48" s="754" t="s">
        <v>20</v>
      </c>
      <c r="B48" s="754"/>
      <c r="C48" s="748">
        <f>C4</f>
        <v>0</v>
      </c>
      <c r="D48" s="749"/>
      <c r="E48" s="750"/>
      <c r="F48" s="752" t="s">
        <v>2</v>
      </c>
      <c r="G48" s="753"/>
      <c r="H48" s="748">
        <f>H4</f>
        <v>0</v>
      </c>
      <c r="I48" s="749"/>
      <c r="J48" s="754" t="s">
        <v>20</v>
      </c>
      <c r="K48" s="754"/>
      <c r="L48" s="748">
        <f>C4</f>
        <v>0</v>
      </c>
      <c r="M48" s="749"/>
      <c r="N48" s="750"/>
      <c r="O48" s="752" t="s">
        <v>2</v>
      </c>
      <c r="P48" s="753"/>
      <c r="Q48" s="748">
        <f>H4</f>
        <v>0</v>
      </c>
      <c r="R48" s="751"/>
    </row>
    <row r="49" spans="1:18" ht="15.75">
      <c r="A49" s="754" t="s">
        <v>15</v>
      </c>
      <c r="B49" s="754"/>
      <c r="C49" s="748">
        <f>C5</f>
        <v>0</v>
      </c>
      <c r="D49" s="749"/>
      <c r="E49" s="750"/>
      <c r="F49" s="752" t="s">
        <v>18</v>
      </c>
      <c r="G49" s="753"/>
      <c r="H49" s="748" t="str">
        <f>H5</f>
        <v>2016-2017</v>
      </c>
      <c r="I49" s="749"/>
      <c r="J49" s="754" t="s">
        <v>15</v>
      </c>
      <c r="K49" s="754"/>
      <c r="L49" s="748">
        <f>C5</f>
        <v>0</v>
      </c>
      <c r="M49" s="749"/>
      <c r="N49" s="750"/>
      <c r="O49" s="752" t="s">
        <v>18</v>
      </c>
      <c r="P49" s="753"/>
      <c r="Q49" s="748" t="str">
        <f>H5</f>
        <v>2016-2017</v>
      </c>
      <c r="R49" s="751"/>
    </row>
    <row r="50" spans="1:18" ht="15">
      <c r="A50" s="287" t="s">
        <v>178</v>
      </c>
      <c r="B50" s="287" t="s">
        <v>183</v>
      </c>
      <c r="C50" s="287" t="s">
        <v>179</v>
      </c>
      <c r="D50" s="287" t="s">
        <v>8</v>
      </c>
      <c r="E50" s="773" t="s">
        <v>14</v>
      </c>
      <c r="F50" s="774"/>
      <c r="G50" s="774"/>
      <c r="H50" s="774"/>
      <c r="I50" s="775"/>
      <c r="J50" s="582" t="s">
        <v>1</v>
      </c>
      <c r="K50" s="775"/>
      <c r="L50" s="287" t="s">
        <v>186</v>
      </c>
      <c r="M50" s="287" t="s">
        <v>183</v>
      </c>
      <c r="N50" s="773" t="s">
        <v>14</v>
      </c>
      <c r="O50" s="774"/>
      <c r="P50" s="774"/>
      <c r="Q50" s="774"/>
      <c r="R50" s="775"/>
    </row>
    <row r="51" spans="1:18" ht="15">
      <c r="A51" s="298"/>
      <c r="B51" s="298"/>
      <c r="C51" s="298"/>
      <c r="D51" s="292">
        <f>B51*C51</f>
        <v>0</v>
      </c>
      <c r="E51" s="792" t="s">
        <v>199</v>
      </c>
      <c r="F51" s="793"/>
      <c r="G51" s="793"/>
      <c r="H51" s="793"/>
      <c r="I51" s="794"/>
      <c r="J51" s="795" t="s">
        <v>78</v>
      </c>
      <c r="K51" s="796"/>
      <c r="L51" s="299"/>
      <c r="M51" s="300"/>
      <c r="N51" s="792"/>
      <c r="O51" s="793"/>
      <c r="P51" s="793"/>
      <c r="Q51" s="793"/>
      <c r="R51" s="794"/>
    </row>
    <row r="52" spans="1:18" ht="15">
      <c r="A52" s="298"/>
      <c r="B52" s="298"/>
      <c r="C52" s="298"/>
      <c r="D52" s="292">
        <f aca="true" t="shared" si="1" ref="D52:D86">B52*C52</f>
        <v>0</v>
      </c>
      <c r="E52" s="792" t="s">
        <v>200</v>
      </c>
      <c r="F52" s="793"/>
      <c r="G52" s="793"/>
      <c r="H52" s="793"/>
      <c r="I52" s="794"/>
      <c r="J52" s="795"/>
      <c r="K52" s="796"/>
      <c r="L52" s="299"/>
      <c r="M52" s="300"/>
      <c r="N52" s="792"/>
      <c r="O52" s="793"/>
      <c r="P52" s="793"/>
      <c r="Q52" s="793"/>
      <c r="R52" s="794"/>
    </row>
    <row r="53" spans="1:18" ht="15">
      <c r="A53" s="298"/>
      <c r="B53" s="298"/>
      <c r="C53" s="298"/>
      <c r="D53" s="292">
        <f t="shared" si="1"/>
        <v>0</v>
      </c>
      <c r="E53" s="792"/>
      <c r="F53" s="793"/>
      <c r="G53" s="793"/>
      <c r="H53" s="793"/>
      <c r="I53" s="794"/>
      <c r="J53" s="795"/>
      <c r="K53" s="796"/>
      <c r="L53" s="299"/>
      <c r="M53" s="300"/>
      <c r="N53" s="792"/>
      <c r="O53" s="793"/>
      <c r="P53" s="793"/>
      <c r="Q53" s="793"/>
      <c r="R53" s="794"/>
    </row>
    <row r="54" spans="1:18" ht="15">
      <c r="A54" s="298"/>
      <c r="B54" s="298"/>
      <c r="C54" s="298"/>
      <c r="D54" s="292">
        <f t="shared" si="1"/>
        <v>0</v>
      </c>
      <c r="E54" s="792"/>
      <c r="F54" s="793"/>
      <c r="G54" s="793"/>
      <c r="H54" s="793"/>
      <c r="I54" s="794"/>
      <c r="J54" s="795"/>
      <c r="K54" s="796"/>
      <c r="L54" s="299"/>
      <c r="M54" s="300"/>
      <c r="N54" s="792"/>
      <c r="O54" s="793"/>
      <c r="P54" s="793"/>
      <c r="Q54" s="793"/>
      <c r="R54" s="794"/>
    </row>
    <row r="55" spans="1:18" ht="15">
      <c r="A55" s="298"/>
      <c r="B55" s="298"/>
      <c r="C55" s="298"/>
      <c r="D55" s="292">
        <f t="shared" si="1"/>
        <v>0</v>
      </c>
      <c r="E55" s="792"/>
      <c r="F55" s="793"/>
      <c r="G55" s="793"/>
      <c r="H55" s="793"/>
      <c r="I55" s="794"/>
      <c r="J55" s="795"/>
      <c r="K55" s="796"/>
      <c r="L55" s="299"/>
      <c r="M55" s="300"/>
      <c r="N55" s="792"/>
      <c r="O55" s="793"/>
      <c r="P55" s="793"/>
      <c r="Q55" s="793"/>
      <c r="R55" s="794"/>
    </row>
    <row r="56" spans="1:18" ht="15">
      <c r="A56" s="298"/>
      <c r="B56" s="298"/>
      <c r="C56" s="298"/>
      <c r="D56" s="292">
        <f t="shared" si="1"/>
        <v>0</v>
      </c>
      <c r="E56" s="792"/>
      <c r="F56" s="793"/>
      <c r="G56" s="793"/>
      <c r="H56" s="793"/>
      <c r="I56" s="794"/>
      <c r="J56" s="795"/>
      <c r="K56" s="796"/>
      <c r="L56" s="299"/>
      <c r="M56" s="300"/>
      <c r="N56" s="792"/>
      <c r="O56" s="793"/>
      <c r="P56" s="793"/>
      <c r="Q56" s="793"/>
      <c r="R56" s="794"/>
    </row>
    <row r="57" spans="1:18" ht="15">
      <c r="A57" s="298"/>
      <c r="B57" s="298"/>
      <c r="C57" s="298"/>
      <c r="D57" s="292">
        <f t="shared" si="1"/>
        <v>0</v>
      </c>
      <c r="E57" s="792"/>
      <c r="F57" s="793"/>
      <c r="G57" s="793"/>
      <c r="H57" s="793"/>
      <c r="I57" s="794"/>
      <c r="J57" s="795"/>
      <c r="K57" s="796"/>
      <c r="L57" s="299"/>
      <c r="M57" s="300"/>
      <c r="N57" s="792"/>
      <c r="O57" s="793"/>
      <c r="P57" s="793"/>
      <c r="Q57" s="793"/>
      <c r="R57" s="794"/>
    </row>
    <row r="58" spans="1:18" ht="15">
      <c r="A58" s="298"/>
      <c r="B58" s="298"/>
      <c r="C58" s="298"/>
      <c r="D58" s="292">
        <f t="shared" si="1"/>
        <v>0</v>
      </c>
      <c r="E58" s="792"/>
      <c r="F58" s="793"/>
      <c r="G58" s="793"/>
      <c r="H58" s="793"/>
      <c r="I58" s="794"/>
      <c r="J58" s="795"/>
      <c r="K58" s="796"/>
      <c r="L58" s="299"/>
      <c r="M58" s="300"/>
      <c r="N58" s="792"/>
      <c r="O58" s="793"/>
      <c r="P58" s="793"/>
      <c r="Q58" s="793"/>
      <c r="R58" s="794"/>
    </row>
    <row r="59" spans="1:18" ht="15">
      <c r="A59" s="298"/>
      <c r="B59" s="298"/>
      <c r="C59" s="298"/>
      <c r="D59" s="292">
        <f t="shared" si="1"/>
        <v>0</v>
      </c>
      <c r="E59" s="792"/>
      <c r="F59" s="793"/>
      <c r="G59" s="793"/>
      <c r="H59" s="793"/>
      <c r="I59" s="794"/>
      <c r="J59" s="795"/>
      <c r="K59" s="796"/>
      <c r="L59" s="299"/>
      <c r="M59" s="300"/>
      <c r="N59" s="792"/>
      <c r="O59" s="793"/>
      <c r="P59" s="793"/>
      <c r="Q59" s="793"/>
      <c r="R59" s="794"/>
    </row>
    <row r="60" spans="1:18" ht="15">
      <c r="A60" s="298"/>
      <c r="B60" s="298"/>
      <c r="C60" s="298"/>
      <c r="D60" s="292">
        <f t="shared" si="1"/>
        <v>0</v>
      </c>
      <c r="E60" s="792"/>
      <c r="F60" s="793"/>
      <c r="G60" s="793"/>
      <c r="H60" s="793"/>
      <c r="I60" s="794"/>
      <c r="J60" s="795"/>
      <c r="K60" s="796"/>
      <c r="L60" s="299"/>
      <c r="M60" s="300"/>
      <c r="N60" s="792"/>
      <c r="O60" s="793"/>
      <c r="P60" s="793"/>
      <c r="Q60" s="793"/>
      <c r="R60" s="794"/>
    </row>
    <row r="61" spans="1:18" ht="15">
      <c r="A61" s="298"/>
      <c r="B61" s="298"/>
      <c r="C61" s="298"/>
      <c r="D61" s="292">
        <f t="shared" si="1"/>
        <v>0</v>
      </c>
      <c r="E61" s="792"/>
      <c r="F61" s="793"/>
      <c r="G61" s="793"/>
      <c r="H61" s="793"/>
      <c r="I61" s="794"/>
      <c r="J61" s="795"/>
      <c r="K61" s="796"/>
      <c r="L61" s="299"/>
      <c r="M61" s="300"/>
      <c r="N61" s="792"/>
      <c r="O61" s="793"/>
      <c r="P61" s="793"/>
      <c r="Q61" s="793"/>
      <c r="R61" s="794"/>
    </row>
    <row r="62" spans="1:18" ht="15">
      <c r="A62" s="298"/>
      <c r="B62" s="298"/>
      <c r="C62" s="298"/>
      <c r="D62" s="292">
        <f t="shared" si="1"/>
        <v>0</v>
      </c>
      <c r="E62" s="792"/>
      <c r="F62" s="793"/>
      <c r="G62" s="793"/>
      <c r="H62" s="793"/>
      <c r="I62" s="794"/>
      <c r="J62" s="795"/>
      <c r="K62" s="796"/>
      <c r="L62" s="299"/>
      <c r="M62" s="300"/>
      <c r="N62" s="792"/>
      <c r="O62" s="793"/>
      <c r="P62" s="793"/>
      <c r="Q62" s="793"/>
      <c r="R62" s="794"/>
    </row>
    <row r="63" spans="1:18" ht="15">
      <c r="A63" s="298"/>
      <c r="B63" s="298"/>
      <c r="C63" s="298"/>
      <c r="D63" s="292">
        <f t="shared" si="1"/>
        <v>0</v>
      </c>
      <c r="E63" s="792"/>
      <c r="F63" s="793"/>
      <c r="G63" s="793"/>
      <c r="H63" s="793"/>
      <c r="I63" s="794"/>
      <c r="J63" s="795"/>
      <c r="K63" s="796"/>
      <c r="L63" s="299"/>
      <c r="M63" s="300"/>
      <c r="N63" s="792"/>
      <c r="O63" s="793"/>
      <c r="P63" s="793"/>
      <c r="Q63" s="793"/>
      <c r="R63" s="794"/>
    </row>
    <row r="64" spans="1:18" ht="15">
      <c r="A64" s="298"/>
      <c r="B64" s="298"/>
      <c r="C64" s="298"/>
      <c r="D64" s="292">
        <f t="shared" si="1"/>
        <v>0</v>
      </c>
      <c r="E64" s="792"/>
      <c r="F64" s="793"/>
      <c r="G64" s="793"/>
      <c r="H64" s="793"/>
      <c r="I64" s="794"/>
      <c r="J64" s="795"/>
      <c r="K64" s="796"/>
      <c r="L64" s="299"/>
      <c r="M64" s="300"/>
      <c r="N64" s="792"/>
      <c r="O64" s="793"/>
      <c r="P64" s="793"/>
      <c r="Q64" s="793"/>
      <c r="R64" s="794"/>
    </row>
    <row r="65" spans="1:18" ht="15">
      <c r="A65" s="298"/>
      <c r="B65" s="298"/>
      <c r="C65" s="298"/>
      <c r="D65" s="292">
        <f t="shared" si="1"/>
        <v>0</v>
      </c>
      <c r="E65" s="792"/>
      <c r="F65" s="793"/>
      <c r="G65" s="793"/>
      <c r="H65" s="793"/>
      <c r="I65" s="794"/>
      <c r="J65" s="795"/>
      <c r="K65" s="796"/>
      <c r="L65" s="299"/>
      <c r="M65" s="300"/>
      <c r="N65" s="792"/>
      <c r="O65" s="793"/>
      <c r="P65" s="793"/>
      <c r="Q65" s="793"/>
      <c r="R65" s="794"/>
    </row>
    <row r="66" spans="1:18" ht="15">
      <c r="A66" s="298"/>
      <c r="B66" s="298"/>
      <c r="C66" s="298"/>
      <c r="D66" s="292">
        <f t="shared" si="1"/>
        <v>0</v>
      </c>
      <c r="E66" s="792"/>
      <c r="F66" s="793"/>
      <c r="G66" s="793"/>
      <c r="H66" s="793"/>
      <c r="I66" s="794"/>
      <c r="J66" s="795"/>
      <c r="K66" s="796"/>
      <c r="L66" s="299"/>
      <c r="M66" s="300"/>
      <c r="N66" s="792"/>
      <c r="O66" s="793"/>
      <c r="P66" s="793"/>
      <c r="Q66" s="793"/>
      <c r="R66" s="794"/>
    </row>
    <row r="67" spans="1:18" ht="15">
      <c r="A67" s="298"/>
      <c r="B67" s="298"/>
      <c r="C67" s="298"/>
      <c r="D67" s="292">
        <f t="shared" si="1"/>
        <v>0</v>
      </c>
      <c r="E67" s="792"/>
      <c r="F67" s="793"/>
      <c r="G67" s="793"/>
      <c r="H67" s="793"/>
      <c r="I67" s="794"/>
      <c r="J67" s="795"/>
      <c r="K67" s="796"/>
      <c r="L67" s="299"/>
      <c r="M67" s="300"/>
      <c r="N67" s="792"/>
      <c r="O67" s="793"/>
      <c r="P67" s="793"/>
      <c r="Q67" s="793"/>
      <c r="R67" s="794"/>
    </row>
    <row r="68" spans="1:18" ht="15">
      <c r="A68" s="298"/>
      <c r="B68" s="298"/>
      <c r="C68" s="298"/>
      <c r="D68" s="292">
        <f t="shared" si="1"/>
        <v>0</v>
      </c>
      <c r="E68" s="792"/>
      <c r="F68" s="793"/>
      <c r="G68" s="793"/>
      <c r="H68" s="793"/>
      <c r="I68" s="794"/>
      <c r="J68" s="795"/>
      <c r="K68" s="796"/>
      <c r="L68" s="299"/>
      <c r="M68" s="300"/>
      <c r="N68" s="792"/>
      <c r="O68" s="793"/>
      <c r="P68" s="793"/>
      <c r="Q68" s="793"/>
      <c r="R68" s="794"/>
    </row>
    <row r="69" spans="1:18" ht="15">
      <c r="A69" s="298"/>
      <c r="B69" s="298"/>
      <c r="C69" s="298"/>
      <c r="D69" s="292">
        <f t="shared" si="1"/>
        <v>0</v>
      </c>
      <c r="E69" s="792"/>
      <c r="F69" s="793"/>
      <c r="G69" s="793"/>
      <c r="H69" s="793"/>
      <c r="I69" s="794"/>
      <c r="J69" s="795"/>
      <c r="K69" s="796"/>
      <c r="L69" s="299"/>
      <c r="M69" s="300"/>
      <c r="N69" s="792"/>
      <c r="O69" s="793"/>
      <c r="P69" s="793"/>
      <c r="Q69" s="793"/>
      <c r="R69" s="794"/>
    </row>
    <row r="70" spans="1:18" ht="15">
      <c r="A70" s="298"/>
      <c r="B70" s="298"/>
      <c r="C70" s="298"/>
      <c r="D70" s="292">
        <f t="shared" si="1"/>
        <v>0</v>
      </c>
      <c r="E70" s="792"/>
      <c r="F70" s="793"/>
      <c r="G70" s="793"/>
      <c r="H70" s="793"/>
      <c r="I70" s="794"/>
      <c r="J70" s="795"/>
      <c r="K70" s="796"/>
      <c r="L70" s="299"/>
      <c r="M70" s="300"/>
      <c r="N70" s="792"/>
      <c r="O70" s="793"/>
      <c r="P70" s="793"/>
      <c r="Q70" s="793"/>
      <c r="R70" s="794"/>
    </row>
    <row r="71" spans="1:18" ht="15">
      <c r="A71" s="298"/>
      <c r="B71" s="298"/>
      <c r="C71" s="298"/>
      <c r="D71" s="292">
        <f t="shared" si="1"/>
        <v>0</v>
      </c>
      <c r="E71" s="792"/>
      <c r="F71" s="793"/>
      <c r="G71" s="793"/>
      <c r="H71" s="793"/>
      <c r="I71" s="794"/>
      <c r="J71" s="795"/>
      <c r="K71" s="796"/>
      <c r="L71" s="299"/>
      <c r="M71" s="300"/>
      <c r="N71" s="792"/>
      <c r="O71" s="793"/>
      <c r="P71" s="793"/>
      <c r="Q71" s="793"/>
      <c r="R71" s="794"/>
    </row>
    <row r="72" spans="1:18" ht="15">
      <c r="A72" s="298"/>
      <c r="B72" s="298"/>
      <c r="C72" s="298"/>
      <c r="D72" s="292">
        <f t="shared" si="1"/>
        <v>0</v>
      </c>
      <c r="E72" s="792"/>
      <c r="F72" s="793"/>
      <c r="G72" s="793"/>
      <c r="H72" s="793"/>
      <c r="I72" s="794"/>
      <c r="J72" s="795"/>
      <c r="K72" s="796"/>
      <c r="L72" s="299"/>
      <c r="M72" s="300"/>
      <c r="N72" s="792"/>
      <c r="O72" s="793"/>
      <c r="P72" s="793"/>
      <c r="Q72" s="793"/>
      <c r="R72" s="794"/>
    </row>
    <row r="73" spans="1:18" ht="15">
      <c r="A73" s="298"/>
      <c r="B73" s="298"/>
      <c r="C73" s="298"/>
      <c r="D73" s="292">
        <f t="shared" si="1"/>
        <v>0</v>
      </c>
      <c r="E73" s="792"/>
      <c r="F73" s="793"/>
      <c r="G73" s="793"/>
      <c r="H73" s="793"/>
      <c r="I73" s="794"/>
      <c r="J73" s="795"/>
      <c r="K73" s="796"/>
      <c r="L73" s="299"/>
      <c r="M73" s="300"/>
      <c r="N73" s="792"/>
      <c r="O73" s="793"/>
      <c r="P73" s="793"/>
      <c r="Q73" s="793"/>
      <c r="R73" s="794"/>
    </row>
    <row r="74" spans="1:18" ht="15">
      <c r="A74" s="298"/>
      <c r="B74" s="298"/>
      <c r="C74" s="298"/>
      <c r="D74" s="292">
        <f t="shared" si="1"/>
        <v>0</v>
      </c>
      <c r="E74" s="792"/>
      <c r="F74" s="793"/>
      <c r="G74" s="793"/>
      <c r="H74" s="793"/>
      <c r="I74" s="794"/>
      <c r="J74" s="795"/>
      <c r="K74" s="796"/>
      <c r="L74" s="299"/>
      <c r="M74" s="300"/>
      <c r="N74" s="792"/>
      <c r="O74" s="793"/>
      <c r="P74" s="793"/>
      <c r="Q74" s="793"/>
      <c r="R74" s="794"/>
    </row>
    <row r="75" spans="1:18" ht="15">
      <c r="A75" s="298"/>
      <c r="B75" s="298"/>
      <c r="C75" s="298"/>
      <c r="D75" s="292">
        <f t="shared" si="1"/>
        <v>0</v>
      </c>
      <c r="E75" s="792"/>
      <c r="F75" s="793"/>
      <c r="G75" s="793"/>
      <c r="H75" s="793"/>
      <c r="I75" s="794"/>
      <c r="J75" s="795"/>
      <c r="K75" s="796"/>
      <c r="L75" s="299"/>
      <c r="M75" s="300"/>
      <c r="N75" s="792"/>
      <c r="O75" s="793"/>
      <c r="P75" s="793"/>
      <c r="Q75" s="793"/>
      <c r="R75" s="794"/>
    </row>
    <row r="76" spans="1:18" ht="15">
      <c r="A76" s="298"/>
      <c r="B76" s="298"/>
      <c r="C76" s="298"/>
      <c r="D76" s="292">
        <f t="shared" si="1"/>
        <v>0</v>
      </c>
      <c r="E76" s="792"/>
      <c r="F76" s="793"/>
      <c r="G76" s="793"/>
      <c r="H76" s="793"/>
      <c r="I76" s="794"/>
      <c r="J76" s="795"/>
      <c r="K76" s="796"/>
      <c r="L76" s="299"/>
      <c r="M76" s="300"/>
      <c r="N76" s="792"/>
      <c r="O76" s="793"/>
      <c r="P76" s="793"/>
      <c r="Q76" s="793"/>
      <c r="R76" s="794"/>
    </row>
    <row r="77" spans="1:18" ht="15">
      <c r="A77" s="298"/>
      <c r="B77" s="298"/>
      <c r="C77" s="298"/>
      <c r="D77" s="292">
        <f t="shared" si="1"/>
        <v>0</v>
      </c>
      <c r="E77" s="792"/>
      <c r="F77" s="793"/>
      <c r="G77" s="793"/>
      <c r="H77" s="793"/>
      <c r="I77" s="794"/>
      <c r="J77" s="795"/>
      <c r="K77" s="796"/>
      <c r="L77" s="299"/>
      <c r="M77" s="300"/>
      <c r="N77" s="792"/>
      <c r="O77" s="793"/>
      <c r="P77" s="793"/>
      <c r="Q77" s="793"/>
      <c r="R77" s="794"/>
    </row>
    <row r="78" spans="1:18" ht="15">
      <c r="A78" s="298"/>
      <c r="B78" s="298"/>
      <c r="C78" s="298"/>
      <c r="D78" s="292">
        <f t="shared" si="1"/>
        <v>0</v>
      </c>
      <c r="E78" s="792"/>
      <c r="F78" s="793"/>
      <c r="G78" s="793"/>
      <c r="H78" s="793"/>
      <c r="I78" s="794"/>
      <c r="J78" s="795"/>
      <c r="K78" s="796"/>
      <c r="L78" s="299"/>
      <c r="M78" s="300"/>
      <c r="N78" s="792"/>
      <c r="O78" s="793"/>
      <c r="P78" s="793"/>
      <c r="Q78" s="793"/>
      <c r="R78" s="794"/>
    </row>
    <row r="79" spans="1:18" ht="15">
      <c r="A79" s="298"/>
      <c r="B79" s="298"/>
      <c r="C79" s="298"/>
      <c r="D79" s="292">
        <f t="shared" si="1"/>
        <v>0</v>
      </c>
      <c r="E79" s="792"/>
      <c r="F79" s="793"/>
      <c r="G79" s="793"/>
      <c r="H79" s="793"/>
      <c r="I79" s="794"/>
      <c r="J79" s="795"/>
      <c r="K79" s="796"/>
      <c r="L79" s="299"/>
      <c r="M79" s="300"/>
      <c r="N79" s="792"/>
      <c r="O79" s="793"/>
      <c r="P79" s="793"/>
      <c r="Q79" s="793"/>
      <c r="R79" s="794"/>
    </row>
    <row r="80" spans="1:18" ht="15">
      <c r="A80" s="298"/>
      <c r="B80" s="298"/>
      <c r="C80" s="298"/>
      <c r="D80" s="292">
        <f t="shared" si="1"/>
        <v>0</v>
      </c>
      <c r="E80" s="792"/>
      <c r="F80" s="793"/>
      <c r="G80" s="793"/>
      <c r="H80" s="793"/>
      <c r="I80" s="794"/>
      <c r="J80" s="795"/>
      <c r="K80" s="796"/>
      <c r="L80" s="299"/>
      <c r="M80" s="300"/>
      <c r="N80" s="792"/>
      <c r="O80" s="793"/>
      <c r="P80" s="793"/>
      <c r="Q80" s="793"/>
      <c r="R80" s="794"/>
    </row>
    <row r="81" spans="1:18" ht="15">
      <c r="A81" s="298"/>
      <c r="B81" s="298"/>
      <c r="C81" s="298"/>
      <c r="D81" s="292">
        <f t="shared" si="1"/>
        <v>0</v>
      </c>
      <c r="E81" s="792"/>
      <c r="F81" s="793"/>
      <c r="G81" s="793"/>
      <c r="H81" s="793"/>
      <c r="I81" s="794"/>
      <c r="J81" s="795"/>
      <c r="K81" s="796"/>
      <c r="L81" s="299"/>
      <c r="M81" s="300"/>
      <c r="N81" s="792"/>
      <c r="O81" s="793"/>
      <c r="P81" s="793"/>
      <c r="Q81" s="793"/>
      <c r="R81" s="794"/>
    </row>
    <row r="82" spans="1:18" ht="15">
      <c r="A82" s="298"/>
      <c r="B82" s="298"/>
      <c r="C82" s="298"/>
      <c r="D82" s="292">
        <f t="shared" si="1"/>
        <v>0</v>
      </c>
      <c r="E82" s="792"/>
      <c r="F82" s="793"/>
      <c r="G82" s="793"/>
      <c r="H82" s="793"/>
      <c r="I82" s="794"/>
      <c r="J82" s="795"/>
      <c r="K82" s="796"/>
      <c r="L82" s="299"/>
      <c r="M82" s="300"/>
      <c r="N82" s="792"/>
      <c r="O82" s="793"/>
      <c r="P82" s="793"/>
      <c r="Q82" s="793"/>
      <c r="R82" s="794"/>
    </row>
    <row r="83" spans="1:18" ht="15">
      <c r="A83" s="298"/>
      <c r="B83" s="298"/>
      <c r="C83" s="298"/>
      <c r="D83" s="292">
        <f t="shared" si="1"/>
        <v>0</v>
      </c>
      <c r="E83" s="792"/>
      <c r="F83" s="793"/>
      <c r="G83" s="793"/>
      <c r="H83" s="793"/>
      <c r="I83" s="794"/>
      <c r="J83" s="795"/>
      <c r="K83" s="796"/>
      <c r="L83" s="299"/>
      <c r="M83" s="300"/>
      <c r="N83" s="792"/>
      <c r="O83" s="793"/>
      <c r="P83" s="793"/>
      <c r="Q83" s="793"/>
      <c r="R83" s="794"/>
    </row>
    <row r="84" spans="1:18" ht="15">
      <c r="A84" s="298"/>
      <c r="B84" s="298"/>
      <c r="C84" s="298"/>
      <c r="D84" s="292">
        <f t="shared" si="1"/>
        <v>0</v>
      </c>
      <c r="E84" s="792"/>
      <c r="F84" s="793"/>
      <c r="G84" s="793"/>
      <c r="H84" s="793"/>
      <c r="I84" s="794"/>
      <c r="J84" s="795"/>
      <c r="K84" s="796"/>
      <c r="L84" s="299"/>
      <c r="M84" s="300"/>
      <c r="N84" s="792"/>
      <c r="O84" s="793"/>
      <c r="P84" s="793"/>
      <c r="Q84" s="793"/>
      <c r="R84" s="794"/>
    </row>
    <row r="85" spans="1:18" ht="15">
      <c r="A85" s="298"/>
      <c r="B85" s="298"/>
      <c r="C85" s="298"/>
      <c r="D85" s="292">
        <f t="shared" si="1"/>
        <v>0</v>
      </c>
      <c r="E85" s="792"/>
      <c r="F85" s="793"/>
      <c r="G85" s="793"/>
      <c r="H85" s="793"/>
      <c r="I85" s="794"/>
      <c r="J85" s="795"/>
      <c r="K85" s="796"/>
      <c r="L85" s="299"/>
      <c r="M85" s="300"/>
      <c r="N85" s="792"/>
      <c r="O85" s="793"/>
      <c r="P85" s="793"/>
      <c r="Q85" s="793"/>
      <c r="R85" s="794"/>
    </row>
    <row r="86" spans="1:18" ht="15">
      <c r="A86" s="298"/>
      <c r="B86" s="298"/>
      <c r="C86" s="298"/>
      <c r="D86" s="292">
        <f t="shared" si="1"/>
        <v>0</v>
      </c>
      <c r="E86" s="792"/>
      <c r="F86" s="793"/>
      <c r="G86" s="793"/>
      <c r="H86" s="793"/>
      <c r="I86" s="794"/>
      <c r="J86" s="795"/>
      <c r="K86" s="796"/>
      <c r="L86" s="299"/>
      <c r="M86" s="300"/>
      <c r="N86" s="792"/>
      <c r="O86" s="793"/>
      <c r="P86" s="793"/>
      <c r="Q86" s="793"/>
      <c r="R86" s="794"/>
    </row>
    <row r="87" spans="1:18" ht="23.25">
      <c r="A87" s="281" t="s">
        <v>8</v>
      </c>
      <c r="B87" s="288"/>
      <c r="C87" s="288"/>
      <c r="D87" s="293">
        <f>SUM(D51:D86)</f>
        <v>0</v>
      </c>
      <c r="E87" s="73"/>
      <c r="F87" s="73"/>
      <c r="G87" s="73"/>
      <c r="H87" s="73"/>
      <c r="I87" s="73"/>
      <c r="J87" s="281" t="s">
        <v>8</v>
      </c>
      <c r="K87" s="288"/>
      <c r="L87" s="288"/>
      <c r="M87" s="294">
        <f>SUM(M51:M86)</f>
        <v>0</v>
      </c>
      <c r="N87" s="73"/>
      <c r="O87" s="73"/>
      <c r="P87" s="73"/>
      <c r="Q87" s="73"/>
      <c r="R87" s="73"/>
    </row>
    <row r="90" spans="1:9" ht="31.5">
      <c r="A90" s="780" t="s">
        <v>187</v>
      </c>
      <c r="B90" s="780"/>
      <c r="C90" s="780"/>
      <c r="D90" s="780"/>
      <c r="E90" s="780"/>
      <c r="F90" s="780"/>
      <c r="G90" s="780"/>
      <c r="H90" s="780"/>
      <c r="I90" s="780"/>
    </row>
    <row r="91" spans="1:9" ht="23.25">
      <c r="A91" s="747" t="str">
        <f>A2</f>
        <v>College of Medicine/HMU</v>
      </c>
      <c r="B91" s="747"/>
      <c r="C91" s="747"/>
      <c r="D91" s="747"/>
      <c r="E91" s="747"/>
      <c r="F91" s="747"/>
      <c r="G91" s="747"/>
      <c r="H91" s="747"/>
      <c r="I91" s="747"/>
    </row>
    <row r="92" spans="1:9" ht="15.75">
      <c r="A92" s="754" t="s">
        <v>3</v>
      </c>
      <c r="B92" s="754"/>
      <c r="C92" s="748">
        <f>C3</f>
        <v>0</v>
      </c>
      <c r="D92" s="749"/>
      <c r="E92" s="750"/>
      <c r="F92" s="752" t="s">
        <v>1</v>
      </c>
      <c r="G92" s="753"/>
      <c r="H92" s="748">
        <f>H3</f>
        <v>0</v>
      </c>
      <c r="I92" s="751"/>
    </row>
    <row r="93" spans="1:9" ht="15.75">
      <c r="A93" s="754" t="s">
        <v>20</v>
      </c>
      <c r="B93" s="754"/>
      <c r="C93" s="748">
        <f>C4</f>
        <v>0</v>
      </c>
      <c r="D93" s="749"/>
      <c r="E93" s="750"/>
      <c r="F93" s="752" t="s">
        <v>2</v>
      </c>
      <c r="G93" s="753"/>
      <c r="H93" s="748">
        <f>H4</f>
        <v>0</v>
      </c>
      <c r="I93" s="751"/>
    </row>
    <row r="94" spans="1:9" ht="15.75">
      <c r="A94" s="754" t="s">
        <v>15</v>
      </c>
      <c r="B94" s="754"/>
      <c r="C94" s="748">
        <f>C5</f>
        <v>0</v>
      </c>
      <c r="D94" s="749"/>
      <c r="E94" s="750"/>
      <c r="F94" s="752" t="s">
        <v>18</v>
      </c>
      <c r="G94" s="753"/>
      <c r="H94" s="748" t="str">
        <f>H5</f>
        <v>2016-2017</v>
      </c>
      <c r="I94" s="751"/>
    </row>
    <row r="95" spans="1:9" ht="15">
      <c r="A95" s="287" t="s">
        <v>184</v>
      </c>
      <c r="B95" s="287" t="s">
        <v>185</v>
      </c>
      <c r="C95" s="287" t="s">
        <v>186</v>
      </c>
      <c r="D95" s="287" t="s">
        <v>183</v>
      </c>
      <c r="E95" s="773" t="s">
        <v>14</v>
      </c>
      <c r="F95" s="774"/>
      <c r="G95" s="774"/>
      <c r="H95" s="774"/>
      <c r="I95" s="775"/>
    </row>
    <row r="96" spans="1:9" ht="15">
      <c r="A96" s="301" t="s">
        <v>202</v>
      </c>
      <c r="B96" s="301"/>
      <c r="C96" s="301" t="s">
        <v>203</v>
      </c>
      <c r="D96" s="300"/>
      <c r="E96" s="770"/>
      <c r="F96" s="771"/>
      <c r="G96" s="771"/>
      <c r="H96" s="771"/>
      <c r="I96" s="772"/>
    </row>
    <row r="97" spans="1:9" ht="15">
      <c r="A97" s="301"/>
      <c r="B97" s="301"/>
      <c r="C97" s="301"/>
      <c r="D97" s="300"/>
      <c r="E97" s="770"/>
      <c r="F97" s="771"/>
      <c r="G97" s="771"/>
      <c r="H97" s="771"/>
      <c r="I97" s="772"/>
    </row>
    <row r="98" spans="1:9" ht="15">
      <c r="A98" s="301"/>
      <c r="B98" s="301"/>
      <c r="C98" s="301"/>
      <c r="D98" s="300"/>
      <c r="E98" s="770"/>
      <c r="F98" s="771"/>
      <c r="G98" s="771"/>
      <c r="H98" s="771"/>
      <c r="I98" s="772"/>
    </row>
    <row r="99" spans="1:9" ht="15">
      <c r="A99" s="301"/>
      <c r="B99" s="301"/>
      <c r="C99" s="301"/>
      <c r="D99" s="300"/>
      <c r="E99" s="770"/>
      <c r="F99" s="771"/>
      <c r="G99" s="771"/>
      <c r="H99" s="771"/>
      <c r="I99" s="772"/>
    </row>
    <row r="100" spans="1:9" ht="15">
      <c r="A100" s="301"/>
      <c r="B100" s="301"/>
      <c r="C100" s="301"/>
      <c r="D100" s="300"/>
      <c r="E100" s="770"/>
      <c r="F100" s="771"/>
      <c r="G100" s="771"/>
      <c r="H100" s="771"/>
      <c r="I100" s="772"/>
    </row>
    <row r="101" spans="1:9" ht="15">
      <c r="A101" s="301"/>
      <c r="B101" s="301"/>
      <c r="C101" s="301"/>
      <c r="D101" s="300"/>
      <c r="E101" s="770"/>
      <c r="F101" s="771"/>
      <c r="G101" s="771"/>
      <c r="H101" s="771"/>
      <c r="I101" s="772"/>
    </row>
    <row r="102" spans="1:9" ht="15">
      <c r="A102" s="301"/>
      <c r="B102" s="301"/>
      <c r="C102" s="301"/>
      <c r="D102" s="300"/>
      <c r="E102" s="770"/>
      <c r="F102" s="771"/>
      <c r="G102" s="771"/>
      <c r="H102" s="771"/>
      <c r="I102" s="772"/>
    </row>
    <row r="103" spans="1:9" ht="15">
      <c r="A103" s="301"/>
      <c r="B103" s="301"/>
      <c r="C103" s="301"/>
      <c r="D103" s="300"/>
      <c r="E103" s="770"/>
      <c r="F103" s="771"/>
      <c r="G103" s="771"/>
      <c r="H103" s="771"/>
      <c r="I103" s="772"/>
    </row>
    <row r="104" spans="1:9" ht="15">
      <c r="A104" s="301"/>
      <c r="B104" s="301"/>
      <c r="C104" s="301"/>
      <c r="D104" s="300"/>
      <c r="E104" s="770"/>
      <c r="F104" s="771"/>
      <c r="G104" s="771"/>
      <c r="H104" s="771"/>
      <c r="I104" s="772"/>
    </row>
    <row r="105" spans="1:9" ht="15">
      <c r="A105" s="301"/>
      <c r="B105" s="301"/>
      <c r="C105" s="301"/>
      <c r="D105" s="300"/>
      <c r="E105" s="770"/>
      <c r="F105" s="771"/>
      <c r="G105" s="771"/>
      <c r="H105" s="771"/>
      <c r="I105" s="772"/>
    </row>
    <row r="106" spans="1:9" ht="15">
      <c r="A106" s="301"/>
      <c r="B106" s="301"/>
      <c r="C106" s="301"/>
      <c r="D106" s="300"/>
      <c r="E106" s="770"/>
      <c r="F106" s="771"/>
      <c r="G106" s="771"/>
      <c r="H106" s="771"/>
      <c r="I106" s="772"/>
    </row>
    <row r="107" spans="1:9" ht="15">
      <c r="A107" s="301"/>
      <c r="B107" s="301"/>
      <c r="C107" s="301"/>
      <c r="D107" s="300"/>
      <c r="E107" s="770"/>
      <c r="F107" s="771"/>
      <c r="G107" s="771"/>
      <c r="H107" s="771"/>
      <c r="I107" s="772"/>
    </row>
    <row r="108" spans="1:9" ht="15">
      <c r="A108" s="301"/>
      <c r="B108" s="301"/>
      <c r="C108" s="301"/>
      <c r="D108" s="300"/>
      <c r="E108" s="770"/>
      <c r="F108" s="771"/>
      <c r="G108" s="771"/>
      <c r="H108" s="771"/>
      <c r="I108" s="772"/>
    </row>
    <row r="109" spans="1:9" ht="15">
      <c r="A109" s="301"/>
      <c r="B109" s="301"/>
      <c r="C109" s="301"/>
      <c r="D109" s="300"/>
      <c r="E109" s="770"/>
      <c r="F109" s="771"/>
      <c r="G109" s="771"/>
      <c r="H109" s="771"/>
      <c r="I109" s="772"/>
    </row>
    <row r="110" spans="1:9" ht="15">
      <c r="A110" s="301"/>
      <c r="B110" s="301"/>
      <c r="C110" s="301"/>
      <c r="D110" s="300"/>
      <c r="E110" s="770"/>
      <c r="F110" s="771"/>
      <c r="G110" s="771"/>
      <c r="H110" s="771"/>
      <c r="I110" s="772"/>
    </row>
    <row r="111" spans="1:9" ht="15">
      <c r="A111" s="301"/>
      <c r="B111" s="301"/>
      <c r="C111" s="301"/>
      <c r="D111" s="300"/>
      <c r="E111" s="770"/>
      <c r="F111" s="771"/>
      <c r="G111" s="771"/>
      <c r="H111" s="771"/>
      <c r="I111" s="772"/>
    </row>
    <row r="112" spans="1:9" ht="15">
      <c r="A112" s="301"/>
      <c r="B112" s="301"/>
      <c r="C112" s="301"/>
      <c r="D112" s="300"/>
      <c r="E112" s="770"/>
      <c r="F112" s="771"/>
      <c r="G112" s="771"/>
      <c r="H112" s="771"/>
      <c r="I112" s="772"/>
    </row>
    <row r="113" spans="1:9" ht="15">
      <c r="A113" s="301"/>
      <c r="B113" s="301"/>
      <c r="C113" s="301"/>
      <c r="D113" s="300"/>
      <c r="E113" s="770"/>
      <c r="F113" s="771"/>
      <c r="G113" s="771"/>
      <c r="H113" s="771"/>
      <c r="I113" s="772"/>
    </row>
    <row r="114" spans="1:9" ht="15">
      <c r="A114" s="301"/>
      <c r="B114" s="301"/>
      <c r="C114" s="301"/>
      <c r="D114" s="300"/>
      <c r="E114" s="770"/>
      <c r="F114" s="771"/>
      <c r="G114" s="771"/>
      <c r="H114" s="771"/>
      <c r="I114" s="772"/>
    </row>
    <row r="115" spans="1:9" ht="15">
      <c r="A115" s="301"/>
      <c r="B115" s="301"/>
      <c r="C115" s="301"/>
      <c r="D115" s="300"/>
      <c r="E115" s="770"/>
      <c r="F115" s="771"/>
      <c r="G115" s="771"/>
      <c r="H115" s="771"/>
      <c r="I115" s="772"/>
    </row>
    <row r="116" spans="1:9" ht="15">
      <c r="A116" s="301"/>
      <c r="B116" s="301"/>
      <c r="C116" s="301"/>
      <c r="D116" s="300"/>
      <c r="E116" s="770"/>
      <c r="F116" s="771"/>
      <c r="G116" s="771"/>
      <c r="H116" s="771"/>
      <c r="I116" s="772"/>
    </row>
    <row r="117" spans="1:9" ht="15">
      <c r="A117" s="301"/>
      <c r="B117" s="301"/>
      <c r="C117" s="301"/>
      <c r="D117" s="300"/>
      <c r="E117" s="770"/>
      <c r="F117" s="771"/>
      <c r="G117" s="771"/>
      <c r="H117" s="771"/>
      <c r="I117" s="772"/>
    </row>
    <row r="118" spans="1:9" ht="15">
      <c r="A118" s="301"/>
      <c r="B118" s="301"/>
      <c r="C118" s="301"/>
      <c r="D118" s="300"/>
      <c r="E118" s="770"/>
      <c r="F118" s="771"/>
      <c r="G118" s="771"/>
      <c r="H118" s="771"/>
      <c r="I118" s="772"/>
    </row>
    <row r="119" spans="1:9" ht="15">
      <c r="A119" s="301"/>
      <c r="B119" s="301"/>
      <c r="C119" s="301"/>
      <c r="D119" s="300"/>
      <c r="E119" s="770"/>
      <c r="F119" s="771"/>
      <c r="G119" s="771"/>
      <c r="H119" s="771"/>
      <c r="I119" s="772"/>
    </row>
    <row r="120" spans="1:9" ht="15">
      <c r="A120" s="301"/>
      <c r="B120" s="301"/>
      <c r="C120" s="301"/>
      <c r="D120" s="300"/>
      <c r="E120" s="770"/>
      <c r="F120" s="771"/>
      <c r="G120" s="771"/>
      <c r="H120" s="771"/>
      <c r="I120" s="772"/>
    </row>
    <row r="121" spans="1:9" ht="15">
      <c r="A121" s="301"/>
      <c r="B121" s="301"/>
      <c r="C121" s="301"/>
      <c r="D121" s="300"/>
      <c r="E121" s="770"/>
      <c r="F121" s="771"/>
      <c r="G121" s="771"/>
      <c r="H121" s="771"/>
      <c r="I121" s="772"/>
    </row>
    <row r="122" spans="1:9" ht="15">
      <c r="A122" s="301"/>
      <c r="B122" s="301"/>
      <c r="C122" s="301"/>
      <c r="D122" s="300"/>
      <c r="E122" s="770"/>
      <c r="F122" s="771"/>
      <c r="G122" s="771"/>
      <c r="H122" s="771"/>
      <c r="I122" s="772"/>
    </row>
    <row r="123" spans="1:9" ht="15">
      <c r="A123" s="301"/>
      <c r="B123" s="301"/>
      <c r="C123" s="301"/>
      <c r="D123" s="300"/>
      <c r="E123" s="770"/>
      <c r="F123" s="771"/>
      <c r="G123" s="771"/>
      <c r="H123" s="771"/>
      <c r="I123" s="772"/>
    </row>
    <row r="124" spans="1:9" ht="15">
      <c r="A124" s="301"/>
      <c r="B124" s="301"/>
      <c r="C124" s="301"/>
      <c r="D124" s="300"/>
      <c r="E124" s="770"/>
      <c r="F124" s="771"/>
      <c r="G124" s="771"/>
      <c r="H124" s="771"/>
      <c r="I124" s="772"/>
    </row>
    <row r="125" spans="1:9" ht="15">
      <c r="A125" s="301"/>
      <c r="B125" s="301"/>
      <c r="C125" s="301"/>
      <c r="D125" s="300"/>
      <c r="E125" s="770"/>
      <c r="F125" s="771"/>
      <c r="G125" s="771"/>
      <c r="H125" s="771"/>
      <c r="I125" s="772"/>
    </row>
    <row r="126" spans="1:9" ht="15">
      <c r="A126" s="301"/>
      <c r="B126" s="301"/>
      <c r="C126" s="301"/>
      <c r="D126" s="300"/>
      <c r="E126" s="770"/>
      <c r="F126" s="771"/>
      <c r="G126" s="771"/>
      <c r="H126" s="771"/>
      <c r="I126" s="772"/>
    </row>
    <row r="127" spans="1:9" ht="15">
      <c r="A127" s="301"/>
      <c r="B127" s="301"/>
      <c r="C127" s="301"/>
      <c r="D127" s="300"/>
      <c r="E127" s="770"/>
      <c r="F127" s="771"/>
      <c r="G127" s="771"/>
      <c r="H127" s="771"/>
      <c r="I127" s="772"/>
    </row>
    <row r="128" spans="1:9" ht="15">
      <c r="A128" s="301"/>
      <c r="B128" s="301"/>
      <c r="C128" s="301"/>
      <c r="D128" s="300"/>
      <c r="E128" s="770"/>
      <c r="F128" s="771"/>
      <c r="G128" s="771"/>
      <c r="H128" s="771"/>
      <c r="I128" s="772"/>
    </row>
    <row r="129" spans="1:9" ht="15">
      <c r="A129" s="301"/>
      <c r="B129" s="301"/>
      <c r="C129" s="301"/>
      <c r="D129" s="300"/>
      <c r="E129" s="770"/>
      <c r="F129" s="771"/>
      <c r="G129" s="771"/>
      <c r="H129" s="771"/>
      <c r="I129" s="772"/>
    </row>
    <row r="130" spans="1:9" ht="15">
      <c r="A130" s="301"/>
      <c r="B130" s="301"/>
      <c r="C130" s="301"/>
      <c r="D130" s="300"/>
      <c r="E130" s="770"/>
      <c r="F130" s="771"/>
      <c r="G130" s="771"/>
      <c r="H130" s="771"/>
      <c r="I130" s="772"/>
    </row>
    <row r="131" spans="1:9" ht="15">
      <c r="A131" s="301"/>
      <c r="B131" s="301"/>
      <c r="C131" s="301"/>
      <c r="D131" s="300"/>
      <c r="E131" s="770"/>
      <c r="F131" s="771"/>
      <c r="G131" s="771"/>
      <c r="H131" s="771"/>
      <c r="I131" s="772"/>
    </row>
    <row r="132" spans="1:9" ht="21">
      <c r="A132" s="289" t="s">
        <v>8</v>
      </c>
      <c r="B132" s="288"/>
      <c r="C132" s="288"/>
      <c r="D132" s="294">
        <f>SUM(D96:D131)</f>
        <v>0</v>
      </c>
      <c r="E132" s="73"/>
      <c r="F132" s="73"/>
      <c r="G132" s="73"/>
      <c r="H132" s="73"/>
      <c r="I132" s="73"/>
    </row>
    <row r="133" spans="1:9" ht="15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ht="15">
      <c r="A134" s="73"/>
      <c r="B134" s="73"/>
      <c r="C134" s="73"/>
      <c r="D134" s="73"/>
      <c r="E134" s="73"/>
      <c r="F134" s="73"/>
      <c r="G134" s="73"/>
      <c r="H134" s="73"/>
      <c r="I134" s="73"/>
    </row>
  </sheetData>
  <sheetProtection/>
  <mergeCells count="324">
    <mergeCell ref="J73:K73"/>
    <mergeCell ref="J74:K74"/>
    <mergeCell ref="J75:K75"/>
    <mergeCell ref="J76:K76"/>
    <mergeCell ref="J77:K77"/>
    <mergeCell ref="J78:K78"/>
    <mergeCell ref="J85:K85"/>
    <mergeCell ref="J86:K86"/>
    <mergeCell ref="J79:K79"/>
    <mergeCell ref="J80:K80"/>
    <mergeCell ref="J81:K81"/>
    <mergeCell ref="J82:K82"/>
    <mergeCell ref="J83:K83"/>
    <mergeCell ref="J84:K84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A21:C21"/>
    <mergeCell ref="J50:K50"/>
    <mergeCell ref="J51:K51"/>
    <mergeCell ref="J52:K52"/>
    <mergeCell ref="J53:K53"/>
    <mergeCell ref="J54:K54"/>
    <mergeCell ref="J49:K49"/>
    <mergeCell ref="E52:I52"/>
    <mergeCell ref="E53:I53"/>
    <mergeCell ref="E54:I54"/>
    <mergeCell ref="A48:B48"/>
    <mergeCell ref="C48:E48"/>
    <mergeCell ref="F48:G48"/>
    <mergeCell ref="H48:I48"/>
    <mergeCell ref="A46:I46"/>
    <mergeCell ref="E38:I38"/>
    <mergeCell ref="E39:I39"/>
    <mergeCell ref="E40:I40"/>
    <mergeCell ref="E41:I41"/>
    <mergeCell ref="E42:I42"/>
    <mergeCell ref="A44:C44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84:R84"/>
    <mergeCell ref="N38:R38"/>
    <mergeCell ref="N39:R39"/>
    <mergeCell ref="N40:R40"/>
    <mergeCell ref="N85:R85"/>
    <mergeCell ref="N86:R86"/>
    <mergeCell ref="N82:R82"/>
    <mergeCell ref="N83:R83"/>
    <mergeCell ref="N76:R76"/>
    <mergeCell ref="N77:R77"/>
    <mergeCell ref="N78:R78"/>
    <mergeCell ref="N79:R79"/>
    <mergeCell ref="N80:R80"/>
    <mergeCell ref="N81:R81"/>
    <mergeCell ref="N70:R70"/>
    <mergeCell ref="N71:R71"/>
    <mergeCell ref="N72:R72"/>
    <mergeCell ref="N73:R73"/>
    <mergeCell ref="N74:R74"/>
    <mergeCell ref="N75:R75"/>
    <mergeCell ref="N61:R61"/>
    <mergeCell ref="N62:R62"/>
    <mergeCell ref="N63:R63"/>
    <mergeCell ref="N64:R64"/>
    <mergeCell ref="N65:R65"/>
    <mergeCell ref="N66:R66"/>
    <mergeCell ref="N67:R67"/>
    <mergeCell ref="N68:R68"/>
    <mergeCell ref="N69:R69"/>
    <mergeCell ref="N52:R52"/>
    <mergeCell ref="N53:R53"/>
    <mergeCell ref="N54:R54"/>
    <mergeCell ref="N55:R55"/>
    <mergeCell ref="N56:R56"/>
    <mergeCell ref="N57:R57"/>
    <mergeCell ref="N58:R58"/>
    <mergeCell ref="N59:R59"/>
    <mergeCell ref="N60:R60"/>
    <mergeCell ref="L49:N49"/>
    <mergeCell ref="O49:P49"/>
    <mergeCell ref="Q49:R49"/>
    <mergeCell ref="N50:R50"/>
    <mergeCell ref="N51:R51"/>
    <mergeCell ref="J47:K47"/>
    <mergeCell ref="L47:N47"/>
    <mergeCell ref="O47:P47"/>
    <mergeCell ref="Q47:R47"/>
    <mergeCell ref="J48:K48"/>
    <mergeCell ref="N30:R30"/>
    <mergeCell ref="N31:R31"/>
    <mergeCell ref="N32:R32"/>
    <mergeCell ref="N33:R33"/>
    <mergeCell ref="N34:R34"/>
    <mergeCell ref="N35:R35"/>
    <mergeCell ref="L48:N48"/>
    <mergeCell ref="O48:P48"/>
    <mergeCell ref="Q48:R48"/>
    <mergeCell ref="N36:R36"/>
    <mergeCell ref="N37:R37"/>
    <mergeCell ref="N41:R41"/>
    <mergeCell ref="N42:R42"/>
    <mergeCell ref="J45:R45"/>
    <mergeCell ref="J46:R46"/>
    <mergeCell ref="N21:R21"/>
    <mergeCell ref="N22:R22"/>
    <mergeCell ref="N23:R23"/>
    <mergeCell ref="N24:R24"/>
    <mergeCell ref="N25:R25"/>
    <mergeCell ref="N26:R26"/>
    <mergeCell ref="N27:R27"/>
    <mergeCell ref="N28:R28"/>
    <mergeCell ref="N29:R29"/>
    <mergeCell ref="N12:R12"/>
    <mergeCell ref="N13:R13"/>
    <mergeCell ref="N14:R14"/>
    <mergeCell ref="N15:R15"/>
    <mergeCell ref="N16:R16"/>
    <mergeCell ref="N17:R17"/>
    <mergeCell ref="N18:R18"/>
    <mergeCell ref="N19:R19"/>
    <mergeCell ref="N20:R20"/>
    <mergeCell ref="E86:I86"/>
    <mergeCell ref="J1:R1"/>
    <mergeCell ref="J2:R2"/>
    <mergeCell ref="J3:K3"/>
    <mergeCell ref="L3:N3"/>
    <mergeCell ref="O3:P3"/>
    <mergeCell ref="E74:I74"/>
    <mergeCell ref="E75:I75"/>
    <mergeCell ref="E76:I76"/>
    <mergeCell ref="Q3:R3"/>
    <mergeCell ref="J4:K4"/>
    <mergeCell ref="L4:N4"/>
    <mergeCell ref="O4:P4"/>
    <mergeCell ref="Q4:R4"/>
    <mergeCell ref="J5:K5"/>
    <mergeCell ref="L5:N5"/>
    <mergeCell ref="O5:P5"/>
    <mergeCell ref="Q5:R5"/>
    <mergeCell ref="N6:R6"/>
    <mergeCell ref="N7:R7"/>
    <mergeCell ref="N8:R8"/>
    <mergeCell ref="N9:R9"/>
    <mergeCell ref="N10:R10"/>
    <mergeCell ref="N11:R11"/>
    <mergeCell ref="E67:I67"/>
    <mergeCell ref="E79:I79"/>
    <mergeCell ref="E68:I68"/>
    <mergeCell ref="E69:I69"/>
    <mergeCell ref="E70:I70"/>
    <mergeCell ref="E71:I71"/>
    <mergeCell ref="E72:I72"/>
    <mergeCell ref="E73:I73"/>
    <mergeCell ref="E85:I85"/>
    <mergeCell ref="E82:I82"/>
    <mergeCell ref="E83:I83"/>
    <mergeCell ref="E84:I84"/>
    <mergeCell ref="E80:I80"/>
    <mergeCell ref="E81:I81"/>
    <mergeCell ref="E77:I77"/>
    <mergeCell ref="E78:I78"/>
    <mergeCell ref="E58:I58"/>
    <mergeCell ref="E59:I59"/>
    <mergeCell ref="E60:I60"/>
    <mergeCell ref="E61:I61"/>
    <mergeCell ref="E62:I62"/>
    <mergeCell ref="E63:I63"/>
    <mergeCell ref="E64:I64"/>
    <mergeCell ref="E65:I65"/>
    <mergeCell ref="E66:I66"/>
    <mergeCell ref="E55:I55"/>
    <mergeCell ref="E56:I56"/>
    <mergeCell ref="E57:I57"/>
    <mergeCell ref="A49:B49"/>
    <mergeCell ref="C49:E49"/>
    <mergeCell ref="F49:G49"/>
    <mergeCell ref="H49:I49"/>
    <mergeCell ref="E50:I50"/>
    <mergeCell ref="E51:I51"/>
    <mergeCell ref="A47:B47"/>
    <mergeCell ref="C47:E47"/>
    <mergeCell ref="F47:G47"/>
    <mergeCell ref="H47:I47"/>
    <mergeCell ref="E24:I24"/>
    <mergeCell ref="E25:I25"/>
    <mergeCell ref="E32:I32"/>
    <mergeCell ref="E33:I33"/>
    <mergeCell ref="E34:I34"/>
    <mergeCell ref="E35:I35"/>
    <mergeCell ref="E36:I36"/>
    <mergeCell ref="E37:I37"/>
    <mergeCell ref="A45:I45"/>
    <mergeCell ref="A26:C26"/>
    <mergeCell ref="A27:C27"/>
    <mergeCell ref="A28:C28"/>
    <mergeCell ref="A29:C29"/>
    <mergeCell ref="A30:C30"/>
    <mergeCell ref="A31:C31"/>
    <mergeCell ref="A38:C38"/>
    <mergeCell ref="A39:C39"/>
    <mergeCell ref="A40:C40"/>
    <mergeCell ref="A41:C41"/>
    <mergeCell ref="A42:C42"/>
    <mergeCell ref="E23:I23"/>
    <mergeCell ref="A1:I1"/>
    <mergeCell ref="A2:I2"/>
    <mergeCell ref="A3:B3"/>
    <mergeCell ref="C3:E3"/>
    <mergeCell ref="F3:G3"/>
    <mergeCell ref="H3:I3"/>
    <mergeCell ref="A4:B4"/>
    <mergeCell ref="C4:E4"/>
    <mergeCell ref="F4:G4"/>
    <mergeCell ref="H4:I4"/>
    <mergeCell ref="A5:B5"/>
    <mergeCell ref="C5:E5"/>
    <mergeCell ref="F5:G5"/>
    <mergeCell ref="H5:I5"/>
    <mergeCell ref="E10:I10"/>
    <mergeCell ref="E11:I11"/>
    <mergeCell ref="E12:I12"/>
    <mergeCell ref="E13:I13"/>
    <mergeCell ref="E14:I14"/>
    <mergeCell ref="E15:I15"/>
    <mergeCell ref="A9:C9"/>
    <mergeCell ref="A10:C10"/>
    <mergeCell ref="A11:C11"/>
    <mergeCell ref="H92:I92"/>
    <mergeCell ref="A93:B93"/>
    <mergeCell ref="C93:E93"/>
    <mergeCell ref="F93:G93"/>
    <mergeCell ref="H93:I93"/>
    <mergeCell ref="E6:I6"/>
    <mergeCell ref="E7:I7"/>
    <mergeCell ref="E8:I8"/>
    <mergeCell ref="E9:I9"/>
    <mergeCell ref="A90:I90"/>
    <mergeCell ref="A91:I91"/>
    <mergeCell ref="E28:I28"/>
    <mergeCell ref="E29:I29"/>
    <mergeCell ref="E30:I30"/>
    <mergeCell ref="E31:I31"/>
    <mergeCell ref="E16:I16"/>
    <mergeCell ref="E17:I17"/>
    <mergeCell ref="E18:I18"/>
    <mergeCell ref="E19:I19"/>
    <mergeCell ref="E26:I26"/>
    <mergeCell ref="E27:I27"/>
    <mergeCell ref="E20:I20"/>
    <mergeCell ref="E21:I21"/>
    <mergeCell ref="E22:I22"/>
    <mergeCell ref="E130:I130"/>
    <mergeCell ref="E131:I131"/>
    <mergeCell ref="E121:I121"/>
    <mergeCell ref="E122:I122"/>
    <mergeCell ref="E123:I123"/>
    <mergeCell ref="E124:I124"/>
    <mergeCell ref="E125:I125"/>
    <mergeCell ref="E126:I126"/>
    <mergeCell ref="E115:I115"/>
    <mergeCell ref="E116:I116"/>
    <mergeCell ref="E117:I117"/>
    <mergeCell ref="E118:I118"/>
    <mergeCell ref="E119:I119"/>
    <mergeCell ref="E120:I120"/>
    <mergeCell ref="E127:I127"/>
    <mergeCell ref="E128:I128"/>
    <mergeCell ref="E129:I129"/>
    <mergeCell ref="E111:I111"/>
    <mergeCell ref="E112:I112"/>
    <mergeCell ref="E113:I113"/>
    <mergeCell ref="E114:I114"/>
    <mergeCell ref="E103:I103"/>
    <mergeCell ref="E104:I104"/>
    <mergeCell ref="E105:I105"/>
    <mergeCell ref="E106:I106"/>
    <mergeCell ref="E107:I107"/>
    <mergeCell ref="E108:I108"/>
    <mergeCell ref="A43:C43"/>
    <mergeCell ref="A32:C32"/>
    <mergeCell ref="A33:C33"/>
    <mergeCell ref="A34:C34"/>
    <mergeCell ref="A35:C35"/>
    <mergeCell ref="A36:C36"/>
    <mergeCell ref="A37:C37"/>
    <mergeCell ref="E109:I109"/>
    <mergeCell ref="E110:I110"/>
    <mergeCell ref="E100:I100"/>
    <mergeCell ref="E101:I101"/>
    <mergeCell ref="E102:I102"/>
    <mergeCell ref="A94:B94"/>
    <mergeCell ref="C94:E94"/>
    <mergeCell ref="F94:G94"/>
    <mergeCell ref="H94:I94"/>
    <mergeCell ref="E95:I95"/>
    <mergeCell ref="E96:I96"/>
    <mergeCell ref="E97:I97"/>
    <mergeCell ref="E98:I98"/>
    <mergeCell ref="E99:I99"/>
    <mergeCell ref="A92:B92"/>
    <mergeCell ref="C92:E92"/>
    <mergeCell ref="F92:G92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R45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6.7109375" style="0" customWidth="1"/>
    <col min="5" max="5" width="25.00390625" style="0" customWidth="1"/>
    <col min="7" max="7" width="5.8515625" style="0" customWidth="1"/>
    <col min="13" max="13" width="9.140625" style="0" customWidth="1"/>
    <col min="15" max="15" width="9.140625" style="0" customWidth="1"/>
  </cols>
  <sheetData>
    <row r="1" spans="1:9" s="73" customFormat="1" ht="26.25" customHeight="1">
      <c r="A1" s="799" t="s">
        <v>157</v>
      </c>
      <c r="B1" s="799"/>
      <c r="C1" s="799"/>
      <c r="D1" s="799"/>
      <c r="E1" s="799"/>
      <c r="F1" s="799"/>
      <c r="G1" s="799"/>
      <c r="H1" s="799"/>
      <c r="I1" s="799"/>
    </row>
    <row r="2" spans="1:9" ht="23.25">
      <c r="A2" s="747" t="str">
        <f>Summary!A1</f>
        <v>College of Medicine/HMU</v>
      </c>
      <c r="B2" s="747"/>
      <c r="C2" s="747"/>
      <c r="D2" s="747"/>
      <c r="E2" s="747"/>
      <c r="F2" s="747"/>
      <c r="G2" s="747"/>
      <c r="H2" s="747"/>
      <c r="I2" s="747"/>
    </row>
    <row r="3" spans="1:9" ht="15.75">
      <c r="A3" s="754" t="s">
        <v>3</v>
      </c>
      <c r="B3" s="754"/>
      <c r="C3" s="748">
        <f>Summary!C2</f>
        <v>0</v>
      </c>
      <c r="D3" s="749"/>
      <c r="E3" s="750"/>
      <c r="F3" s="752" t="s">
        <v>1</v>
      </c>
      <c r="G3" s="753"/>
      <c r="H3" s="748">
        <f>Summary!H2</f>
        <v>0</v>
      </c>
      <c r="I3" s="751"/>
    </row>
    <row r="4" spans="1:9" ht="15.75">
      <c r="A4" s="754" t="s">
        <v>20</v>
      </c>
      <c r="B4" s="754"/>
      <c r="C4" s="748">
        <f>Summary!C3</f>
        <v>0</v>
      </c>
      <c r="D4" s="749"/>
      <c r="E4" s="750"/>
      <c r="F4" s="752" t="s">
        <v>2</v>
      </c>
      <c r="G4" s="753"/>
      <c r="H4" s="748">
        <f>Summary!H3</f>
        <v>0</v>
      </c>
      <c r="I4" s="751"/>
    </row>
    <row r="5" spans="1:9" ht="15.75">
      <c r="A5" s="754" t="s">
        <v>15</v>
      </c>
      <c r="B5" s="754"/>
      <c r="C5" s="748">
        <f>Summary!C4</f>
        <v>0</v>
      </c>
      <c r="D5" s="749"/>
      <c r="E5" s="750"/>
      <c r="F5" s="752" t="s">
        <v>18</v>
      </c>
      <c r="G5" s="753"/>
      <c r="H5" s="748" t="str">
        <f>Summary!H4</f>
        <v>2016-2017</v>
      </c>
      <c r="I5" s="751"/>
    </row>
    <row r="6" spans="1:9" s="73" customFormat="1" ht="15">
      <c r="A6" s="816" t="s">
        <v>6</v>
      </c>
      <c r="B6" s="828" t="s">
        <v>151</v>
      </c>
      <c r="C6" s="829"/>
      <c r="D6" s="829"/>
      <c r="E6" s="829"/>
      <c r="F6" s="827" t="s">
        <v>153</v>
      </c>
      <c r="G6" s="825" t="s">
        <v>155</v>
      </c>
      <c r="H6" s="826"/>
      <c r="I6" s="826"/>
    </row>
    <row r="7" spans="1:15" s="73" customFormat="1" ht="15">
      <c r="A7" s="816"/>
      <c r="B7" s="829"/>
      <c r="C7" s="829"/>
      <c r="D7" s="829"/>
      <c r="E7" s="829"/>
      <c r="F7" s="827"/>
      <c r="G7" s="826"/>
      <c r="H7" s="826"/>
      <c r="I7" s="826"/>
      <c r="N7" s="319" t="s">
        <v>163</v>
      </c>
      <c r="O7" s="319"/>
    </row>
    <row r="8" spans="1:18" ht="15">
      <c r="A8" s="816">
        <v>1</v>
      </c>
      <c r="B8" s="824" t="s">
        <v>139</v>
      </c>
      <c r="C8" s="824"/>
      <c r="D8" s="824"/>
      <c r="E8" s="824"/>
      <c r="F8" s="816"/>
      <c r="G8" s="385"/>
      <c r="H8" s="385"/>
      <c r="I8" s="385"/>
      <c r="K8" s="73" t="s">
        <v>159</v>
      </c>
      <c r="L8" s="73" t="s">
        <v>158</v>
      </c>
      <c r="N8" s="73" t="s">
        <v>161</v>
      </c>
      <c r="O8" s="284" t="s">
        <v>162</v>
      </c>
      <c r="P8" s="284" t="s">
        <v>160</v>
      </c>
      <c r="R8" s="73" t="s">
        <v>176</v>
      </c>
    </row>
    <row r="9" spans="1:15" s="73" customFormat="1" ht="15">
      <c r="A9" s="816"/>
      <c r="B9" s="824"/>
      <c r="C9" s="824"/>
      <c r="D9" s="824"/>
      <c r="E9" s="824"/>
      <c r="F9" s="816"/>
      <c r="G9" s="385"/>
      <c r="H9" s="385"/>
      <c r="I9" s="385"/>
      <c r="N9" s="73">
        <f>'Course book'!D10</f>
        <v>0</v>
      </c>
      <c r="O9" s="73">
        <f>'Course book'!D16</f>
        <v>0</v>
      </c>
    </row>
    <row r="10" spans="1:11" ht="15" customHeight="1">
      <c r="A10" s="816">
        <v>2</v>
      </c>
      <c r="B10" s="824" t="s">
        <v>140</v>
      </c>
      <c r="C10" s="824"/>
      <c r="D10" s="824"/>
      <c r="E10" s="824"/>
      <c r="F10" s="816"/>
      <c r="G10" s="385"/>
      <c r="H10" s="385"/>
      <c r="I10" s="385"/>
      <c r="K10" s="73" t="s">
        <v>164</v>
      </c>
    </row>
    <row r="11" spans="1:9" s="73" customFormat="1" ht="15" customHeight="1">
      <c r="A11" s="816"/>
      <c r="B11" s="824"/>
      <c r="C11" s="824"/>
      <c r="D11" s="824"/>
      <c r="E11" s="824"/>
      <c r="F11" s="816"/>
      <c r="G11" s="385"/>
      <c r="H11" s="385"/>
      <c r="I11" s="385"/>
    </row>
    <row r="12" spans="1:11" ht="15" customHeight="1">
      <c r="A12" s="816">
        <v>3</v>
      </c>
      <c r="B12" s="817" t="s">
        <v>141</v>
      </c>
      <c r="C12" s="817"/>
      <c r="D12" s="817"/>
      <c r="E12" s="817"/>
      <c r="F12" s="816"/>
      <c r="G12" s="385"/>
      <c r="H12" s="385"/>
      <c r="I12" s="385"/>
      <c r="K12" s="73" t="s">
        <v>164</v>
      </c>
    </row>
    <row r="13" spans="1:9" s="73" customFormat="1" ht="15" customHeight="1">
      <c r="A13" s="816"/>
      <c r="B13" s="817"/>
      <c r="C13" s="817"/>
      <c r="D13" s="817"/>
      <c r="E13" s="817"/>
      <c r="F13" s="816"/>
      <c r="G13" s="385"/>
      <c r="H13" s="385"/>
      <c r="I13" s="385"/>
    </row>
    <row r="14" spans="1:11" ht="15" customHeight="1">
      <c r="A14" s="816">
        <v>4</v>
      </c>
      <c r="B14" s="817" t="s">
        <v>152</v>
      </c>
      <c r="C14" s="817"/>
      <c r="D14" s="817"/>
      <c r="E14" s="817"/>
      <c r="F14" s="816"/>
      <c r="G14" s="385"/>
      <c r="H14" s="385"/>
      <c r="I14" s="385"/>
      <c r="K14" s="73" t="s">
        <v>165</v>
      </c>
    </row>
    <row r="15" spans="1:9" s="73" customFormat="1" ht="15" customHeight="1">
      <c r="A15" s="816"/>
      <c r="B15" s="817"/>
      <c r="C15" s="817"/>
      <c r="D15" s="817"/>
      <c r="E15" s="817"/>
      <c r="F15" s="816"/>
      <c r="G15" s="385"/>
      <c r="H15" s="385"/>
      <c r="I15" s="385"/>
    </row>
    <row r="16" spans="1:11" ht="15">
      <c r="A16" s="816">
        <v>5</v>
      </c>
      <c r="B16" s="817" t="s">
        <v>142</v>
      </c>
      <c r="C16" s="817"/>
      <c r="D16" s="817"/>
      <c r="E16" s="817"/>
      <c r="F16" s="816"/>
      <c r="G16" s="385"/>
      <c r="H16" s="385"/>
      <c r="I16" s="385"/>
      <c r="K16" s="73" t="s">
        <v>166</v>
      </c>
    </row>
    <row r="17" spans="1:9" s="73" customFormat="1" ht="15">
      <c r="A17" s="816"/>
      <c r="B17" s="817"/>
      <c r="C17" s="817"/>
      <c r="D17" s="817"/>
      <c r="E17" s="817"/>
      <c r="F17" s="816"/>
      <c r="G17" s="385"/>
      <c r="H17" s="385"/>
      <c r="I17" s="385"/>
    </row>
    <row r="18" spans="1:11" ht="15" customHeight="1">
      <c r="A18" s="816">
        <v>6</v>
      </c>
      <c r="B18" s="824" t="s">
        <v>143</v>
      </c>
      <c r="C18" s="824"/>
      <c r="D18" s="824"/>
      <c r="E18" s="824"/>
      <c r="F18" s="816"/>
      <c r="G18" s="385"/>
      <c r="H18" s="385"/>
      <c r="I18" s="385"/>
      <c r="K18" s="73" t="s">
        <v>164</v>
      </c>
    </row>
    <row r="19" spans="1:9" s="73" customFormat="1" ht="15">
      <c r="A19" s="816"/>
      <c r="B19" s="824"/>
      <c r="C19" s="824"/>
      <c r="D19" s="824"/>
      <c r="E19" s="824"/>
      <c r="F19" s="816"/>
      <c r="G19" s="385"/>
      <c r="H19" s="385"/>
      <c r="I19" s="385"/>
    </row>
    <row r="20" spans="1:11" ht="15">
      <c r="A20" s="816">
        <v>7</v>
      </c>
      <c r="B20" s="817" t="s">
        <v>144</v>
      </c>
      <c r="C20" s="817"/>
      <c r="D20" s="817"/>
      <c r="E20" s="817"/>
      <c r="F20" s="816"/>
      <c r="G20" s="385"/>
      <c r="H20" s="385"/>
      <c r="I20" s="385"/>
      <c r="K20" s="73" t="s">
        <v>167</v>
      </c>
    </row>
    <row r="21" spans="1:9" s="73" customFormat="1" ht="15">
      <c r="A21" s="816"/>
      <c r="B21" s="817"/>
      <c r="C21" s="817"/>
      <c r="D21" s="817"/>
      <c r="E21" s="817"/>
      <c r="F21" s="816"/>
      <c r="G21" s="385"/>
      <c r="H21" s="385"/>
      <c r="I21" s="385"/>
    </row>
    <row r="22" spans="1:11" ht="15">
      <c r="A22" s="816">
        <v>8</v>
      </c>
      <c r="B22" s="817" t="s">
        <v>145</v>
      </c>
      <c r="C22" s="817"/>
      <c r="D22" s="817"/>
      <c r="E22" s="817"/>
      <c r="F22" s="816"/>
      <c r="G22" s="385"/>
      <c r="H22" s="385"/>
      <c r="I22" s="385"/>
      <c r="K22" s="73" t="s">
        <v>164</v>
      </c>
    </row>
    <row r="23" spans="1:9" s="73" customFormat="1" ht="15">
      <c r="A23" s="816"/>
      <c r="B23" s="817"/>
      <c r="C23" s="817"/>
      <c r="D23" s="817"/>
      <c r="E23" s="817"/>
      <c r="F23" s="816"/>
      <c r="G23" s="385"/>
      <c r="H23" s="385"/>
      <c r="I23" s="385"/>
    </row>
    <row r="24" spans="1:18" ht="15">
      <c r="A24" s="816">
        <v>9</v>
      </c>
      <c r="B24" s="817" t="s">
        <v>146</v>
      </c>
      <c r="C24" s="817"/>
      <c r="D24" s="817"/>
      <c r="E24" s="817"/>
      <c r="F24" s="816"/>
      <c r="G24" s="385"/>
      <c r="H24" s="385"/>
      <c r="I24" s="385"/>
      <c r="K24" s="73" t="s">
        <v>160</v>
      </c>
      <c r="M24" s="73" t="s">
        <v>176</v>
      </c>
      <c r="P24" s="73" t="s">
        <v>172</v>
      </c>
      <c r="R24" s="73" t="s">
        <v>173</v>
      </c>
    </row>
    <row r="25" spans="1:18" s="73" customFormat="1" ht="15">
      <c r="A25" s="816"/>
      <c r="B25" s="817"/>
      <c r="C25" s="817"/>
      <c r="D25" s="817"/>
      <c r="E25" s="817"/>
      <c r="F25" s="816"/>
      <c r="G25" s="385"/>
      <c r="H25" s="385"/>
      <c r="I25" s="385"/>
      <c r="K25" s="73">
        <f>Summary!F43</f>
        <v>0</v>
      </c>
      <c r="P25" s="73">
        <f>'Course book'!D10</f>
        <v>0</v>
      </c>
      <c r="R25" s="73">
        <f>'Course book'!D16</f>
        <v>0</v>
      </c>
    </row>
    <row r="26" spans="1:11" ht="15">
      <c r="A26" s="816">
        <v>10</v>
      </c>
      <c r="B26" s="817" t="s">
        <v>147</v>
      </c>
      <c r="C26" s="817"/>
      <c r="D26" s="817"/>
      <c r="E26" s="817"/>
      <c r="F26" s="816"/>
      <c r="G26" s="385"/>
      <c r="H26" s="385"/>
      <c r="I26" s="385"/>
      <c r="K26" s="73" t="s">
        <v>164</v>
      </c>
    </row>
    <row r="27" spans="1:9" s="73" customFormat="1" ht="15">
      <c r="A27" s="816"/>
      <c r="B27" s="817"/>
      <c r="C27" s="817"/>
      <c r="D27" s="817"/>
      <c r="E27" s="817"/>
      <c r="F27" s="816"/>
      <c r="G27" s="385"/>
      <c r="H27" s="385"/>
      <c r="I27" s="385"/>
    </row>
    <row r="28" spans="1:13" ht="15">
      <c r="A28" s="816">
        <v>11</v>
      </c>
      <c r="B28" s="817" t="s">
        <v>148</v>
      </c>
      <c r="C28" s="817"/>
      <c r="D28" s="817"/>
      <c r="E28" s="817"/>
      <c r="F28" s="816"/>
      <c r="G28" s="385"/>
      <c r="H28" s="385"/>
      <c r="I28" s="385"/>
      <c r="K28" s="73" t="s">
        <v>168</v>
      </c>
      <c r="L28" s="73" t="s">
        <v>169</v>
      </c>
      <c r="M28" s="73" t="s">
        <v>170</v>
      </c>
    </row>
    <row r="29" spans="1:13" s="73" customFormat="1" ht="15">
      <c r="A29" s="816"/>
      <c r="B29" s="817"/>
      <c r="C29" s="817"/>
      <c r="D29" s="817"/>
      <c r="E29" s="817"/>
      <c r="F29" s="816"/>
      <c r="G29" s="385"/>
      <c r="H29" s="385"/>
      <c r="I29" s="385"/>
      <c r="K29" s="73">
        <f>Summary!F8</f>
        <v>0</v>
      </c>
      <c r="L29" s="73">
        <f>Summary!F17</f>
        <v>0</v>
      </c>
      <c r="M29" s="73">
        <f>Summary!F18</f>
        <v>0</v>
      </c>
    </row>
    <row r="30" spans="1:11" ht="15">
      <c r="A30" s="816">
        <v>12</v>
      </c>
      <c r="B30" s="817" t="s">
        <v>149</v>
      </c>
      <c r="C30" s="817"/>
      <c r="D30" s="817"/>
      <c r="E30" s="817"/>
      <c r="F30" s="816"/>
      <c r="G30" s="385"/>
      <c r="H30" s="385"/>
      <c r="I30" s="385"/>
      <c r="K30" s="73" t="s">
        <v>171</v>
      </c>
    </row>
    <row r="31" spans="1:11" s="73" customFormat="1" ht="15">
      <c r="A31" s="816"/>
      <c r="B31" s="817"/>
      <c r="C31" s="817"/>
      <c r="D31" s="817"/>
      <c r="E31" s="817"/>
      <c r="F31" s="816"/>
      <c r="G31" s="385"/>
      <c r="H31" s="385"/>
      <c r="I31" s="385"/>
      <c r="K31" s="73">
        <f>Summary!F7</f>
        <v>0</v>
      </c>
    </row>
    <row r="32" spans="1:13" ht="15">
      <c r="A32" s="816">
        <v>13</v>
      </c>
      <c r="B32" s="817" t="s">
        <v>150</v>
      </c>
      <c r="C32" s="817"/>
      <c r="D32" s="817"/>
      <c r="E32" s="817"/>
      <c r="F32" s="816"/>
      <c r="G32" s="385"/>
      <c r="H32" s="385"/>
      <c r="I32" s="385"/>
      <c r="K32" s="73" t="s">
        <v>160</v>
      </c>
      <c r="M32" s="73" t="s">
        <v>201</v>
      </c>
    </row>
    <row r="33" spans="1:13" s="73" customFormat="1" ht="15">
      <c r="A33" s="816"/>
      <c r="B33" s="817"/>
      <c r="C33" s="817"/>
      <c r="D33" s="817"/>
      <c r="E33" s="817"/>
      <c r="F33" s="816"/>
      <c r="G33" s="385"/>
      <c r="H33" s="385"/>
      <c r="I33" s="385"/>
      <c r="K33" s="73">
        <f>Summary!F43</f>
        <v>0</v>
      </c>
      <c r="M33" s="73" t="s">
        <v>125</v>
      </c>
    </row>
    <row r="34" spans="1:13" ht="15">
      <c r="A34" s="816">
        <v>14</v>
      </c>
      <c r="B34" s="817" t="s">
        <v>154</v>
      </c>
      <c r="C34" s="817"/>
      <c r="D34" s="817"/>
      <c r="E34" s="817"/>
      <c r="F34" s="816"/>
      <c r="G34" s="385"/>
      <c r="H34" s="385"/>
      <c r="I34" s="385"/>
      <c r="K34" s="73" t="s">
        <v>174</v>
      </c>
      <c r="M34" s="73" t="s">
        <v>175</v>
      </c>
    </row>
    <row r="35" spans="1:13" ht="15">
      <c r="A35" s="816"/>
      <c r="B35" s="817"/>
      <c r="C35" s="817"/>
      <c r="D35" s="817"/>
      <c r="E35" s="817"/>
      <c r="F35" s="816"/>
      <c r="G35" s="385"/>
      <c r="H35" s="385"/>
      <c r="I35" s="385"/>
      <c r="K35">
        <f>Summary!F47</f>
        <v>0</v>
      </c>
      <c r="M35">
        <f>Summary!F46</f>
        <v>2</v>
      </c>
    </row>
    <row r="36" spans="1:9" s="73" customFormat="1" ht="15">
      <c r="A36" s="797"/>
      <c r="B36" s="818" t="s">
        <v>156</v>
      </c>
      <c r="C36" s="819"/>
      <c r="D36" s="819"/>
      <c r="E36" s="820"/>
      <c r="F36" s="816">
        <f>SUM(F8:F35)</f>
        <v>0</v>
      </c>
      <c r="G36" s="282"/>
      <c r="H36" s="283"/>
      <c r="I36" s="285"/>
    </row>
    <row r="37" spans="1:9" s="73" customFormat="1" ht="15">
      <c r="A37" s="798"/>
      <c r="B37" s="821"/>
      <c r="C37" s="822"/>
      <c r="D37" s="822"/>
      <c r="E37" s="823"/>
      <c r="F37" s="816"/>
      <c r="G37" s="17"/>
      <c r="H37" s="18"/>
      <c r="I37" s="286"/>
    </row>
    <row r="38" spans="1:9" ht="15" customHeight="1">
      <c r="A38" s="801" t="s">
        <v>198</v>
      </c>
      <c r="B38" s="802"/>
      <c r="C38" s="803"/>
      <c r="D38" s="800">
        <v>1</v>
      </c>
      <c r="E38" s="813"/>
      <c r="F38" s="814"/>
      <c r="G38" s="814"/>
      <c r="H38" s="814"/>
      <c r="I38" s="815"/>
    </row>
    <row r="39" spans="1:9" ht="15">
      <c r="A39" s="804"/>
      <c r="B39" s="805"/>
      <c r="C39" s="806"/>
      <c r="D39" s="340"/>
      <c r="E39" s="810"/>
      <c r="F39" s="811"/>
      <c r="G39" s="811"/>
      <c r="H39" s="811"/>
      <c r="I39" s="812"/>
    </row>
    <row r="40" spans="1:9" ht="15">
      <c r="A40" s="804"/>
      <c r="B40" s="805"/>
      <c r="C40" s="806"/>
      <c r="D40" s="800">
        <v>2</v>
      </c>
      <c r="E40" s="813"/>
      <c r="F40" s="814"/>
      <c r="G40" s="814"/>
      <c r="H40" s="814"/>
      <c r="I40" s="815"/>
    </row>
    <row r="41" spans="1:9" ht="15">
      <c r="A41" s="804"/>
      <c r="B41" s="805"/>
      <c r="C41" s="806"/>
      <c r="D41" s="340">
        <v>4</v>
      </c>
      <c r="E41" s="810"/>
      <c r="F41" s="811"/>
      <c r="G41" s="811"/>
      <c r="H41" s="811"/>
      <c r="I41" s="812"/>
    </row>
    <row r="42" spans="1:9" ht="15">
      <c r="A42" s="804"/>
      <c r="B42" s="805"/>
      <c r="C42" s="806"/>
      <c r="D42" s="800">
        <v>3</v>
      </c>
      <c r="E42" s="813"/>
      <c r="F42" s="814"/>
      <c r="G42" s="814"/>
      <c r="H42" s="814"/>
      <c r="I42" s="815"/>
    </row>
    <row r="43" spans="1:9" ht="15">
      <c r="A43" s="807"/>
      <c r="B43" s="808"/>
      <c r="C43" s="809"/>
      <c r="D43" s="340"/>
      <c r="E43" s="810"/>
      <c r="F43" s="811"/>
      <c r="G43" s="811"/>
      <c r="H43" s="811"/>
      <c r="I43" s="812"/>
    </row>
    <row r="44" spans="1:9" ht="15">
      <c r="A44" s="807"/>
      <c r="B44" s="808"/>
      <c r="C44" s="809"/>
      <c r="D44" s="800">
        <v>4</v>
      </c>
      <c r="E44" s="813"/>
      <c r="F44" s="814"/>
      <c r="G44" s="814"/>
      <c r="H44" s="814"/>
      <c r="I44" s="815"/>
    </row>
    <row r="45" spans="1:9" ht="15">
      <c r="A45" s="810"/>
      <c r="B45" s="811"/>
      <c r="C45" s="812"/>
      <c r="D45" s="340"/>
      <c r="E45" s="810"/>
      <c r="F45" s="811"/>
      <c r="G45" s="811"/>
      <c r="H45" s="811"/>
      <c r="I45" s="812"/>
    </row>
  </sheetData>
  <sheetProtection/>
  <mergeCells count="87">
    <mergeCell ref="A2:I2"/>
    <mergeCell ref="A3:B3"/>
    <mergeCell ref="C3:E3"/>
    <mergeCell ref="F3:G3"/>
    <mergeCell ref="H3:I3"/>
    <mergeCell ref="C4:E4"/>
    <mergeCell ref="F4:G4"/>
    <mergeCell ref="H4:I4"/>
    <mergeCell ref="B28:E29"/>
    <mergeCell ref="B30:E31"/>
    <mergeCell ref="G6:I7"/>
    <mergeCell ref="F6:F7"/>
    <mergeCell ref="B6:E7"/>
    <mergeCell ref="G16:I17"/>
    <mergeCell ref="A5:B5"/>
    <mergeCell ref="C5:E5"/>
    <mergeCell ref="F5:G5"/>
    <mergeCell ref="H5:I5"/>
    <mergeCell ref="A4:B4"/>
    <mergeCell ref="G12:I13"/>
    <mergeCell ref="G14:I15"/>
    <mergeCell ref="B20:E21"/>
    <mergeCell ref="B8:E9"/>
    <mergeCell ref="B10:E11"/>
    <mergeCell ref="B12:E13"/>
    <mergeCell ref="B14:E15"/>
    <mergeCell ref="B16:E17"/>
    <mergeCell ref="B18:E19"/>
    <mergeCell ref="A6:A7"/>
    <mergeCell ref="A8:A9"/>
    <mergeCell ref="A10:A11"/>
    <mergeCell ref="G8:I9"/>
    <mergeCell ref="G10:I11"/>
    <mergeCell ref="F8:F9"/>
    <mergeCell ref="F10:F11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24:A25"/>
    <mergeCell ref="A28:A29"/>
    <mergeCell ref="A26:A27"/>
    <mergeCell ref="F12:F13"/>
    <mergeCell ref="F14:F15"/>
    <mergeCell ref="F16:F17"/>
    <mergeCell ref="G30:I31"/>
    <mergeCell ref="G32:I33"/>
    <mergeCell ref="F18:F19"/>
    <mergeCell ref="F20:F21"/>
    <mergeCell ref="G18:I19"/>
    <mergeCell ref="G20:I21"/>
    <mergeCell ref="G22:I23"/>
    <mergeCell ref="G24:I25"/>
    <mergeCell ref="G26:I27"/>
    <mergeCell ref="F22:F23"/>
    <mergeCell ref="F24:F25"/>
    <mergeCell ref="F26:F27"/>
    <mergeCell ref="B32:E33"/>
    <mergeCell ref="E44:I45"/>
    <mergeCell ref="F32:F33"/>
    <mergeCell ref="F34:F35"/>
    <mergeCell ref="F36:F37"/>
    <mergeCell ref="B36:E37"/>
    <mergeCell ref="E42:I43"/>
    <mergeCell ref="D44:D45"/>
    <mergeCell ref="D42:D43"/>
    <mergeCell ref="A36:A37"/>
    <mergeCell ref="N7:O7"/>
    <mergeCell ref="A1:I1"/>
    <mergeCell ref="D38:D39"/>
    <mergeCell ref="D40:D41"/>
    <mergeCell ref="A38:C45"/>
    <mergeCell ref="E38:I39"/>
    <mergeCell ref="F28:F29"/>
    <mergeCell ref="F30:F31"/>
    <mergeCell ref="G28:I29"/>
    <mergeCell ref="B22:E23"/>
    <mergeCell ref="B24:E25"/>
    <mergeCell ref="B26:E27"/>
    <mergeCell ref="G34:I35"/>
    <mergeCell ref="B34:E35"/>
    <mergeCell ref="E40:I4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zoomScalePageLayoutView="70" workbookViewId="0" topLeftCell="A28">
      <selection activeCell="H31" sqref="H31:H33"/>
    </sheetView>
  </sheetViews>
  <sheetFormatPr defaultColWidth="9.140625" defaultRowHeight="15"/>
  <cols>
    <col min="1" max="1" width="9.421875" style="0" bestFit="1" customWidth="1"/>
    <col min="2" max="2" width="37.140625" style="47" customWidth="1"/>
    <col min="3" max="3" width="11.421875" style="31" customWidth="1"/>
    <col min="4" max="4" width="4.7109375" style="242" customWidth="1"/>
    <col min="5" max="5" width="8.7109375" style="242" customWidth="1"/>
    <col min="6" max="7" width="9.140625" style="27" customWidth="1"/>
    <col min="8" max="8" width="8.28125" style="27" customWidth="1"/>
    <col min="9" max="9" width="8.00390625" style="31" customWidth="1"/>
    <col min="10" max="10" width="11.00390625" style="31" customWidth="1"/>
    <col min="11" max="11" width="10.8515625" style="31" customWidth="1"/>
    <col min="12" max="12" width="11.57421875" style="227" customWidth="1"/>
    <col min="13" max="13" width="4.28125" style="0" customWidth="1"/>
    <col min="14" max="14" width="9.00390625" style="0" customWidth="1"/>
  </cols>
  <sheetData>
    <row r="1" spans="1:12" ht="23.25">
      <c r="A1" s="350" t="s">
        <v>21</v>
      </c>
      <c r="B1" s="350"/>
      <c r="C1" s="350"/>
      <c r="D1" s="350"/>
      <c r="E1" s="350"/>
      <c r="F1" s="350"/>
      <c r="G1" s="350"/>
      <c r="H1" s="350"/>
      <c r="I1" s="351"/>
      <c r="J1" s="351"/>
      <c r="K1" s="352"/>
      <c r="L1" s="225"/>
    </row>
    <row r="2" spans="1:12" ht="15.75" customHeight="1">
      <c r="A2" s="353" t="s">
        <v>3</v>
      </c>
      <c r="B2" s="354"/>
      <c r="C2" s="358">
        <f>Title!B13</f>
        <v>0</v>
      </c>
      <c r="D2" s="359"/>
      <c r="E2" s="356" t="s">
        <v>1</v>
      </c>
      <c r="F2" s="357"/>
      <c r="G2" s="243">
        <f>Title!B19</f>
        <v>0</v>
      </c>
      <c r="H2" s="229"/>
      <c r="I2" s="352" t="s">
        <v>4</v>
      </c>
      <c r="J2" s="360"/>
      <c r="K2" s="360"/>
      <c r="L2" s="361"/>
    </row>
    <row r="3" spans="1:12" ht="15.75" customHeight="1">
      <c r="A3" s="355" t="s">
        <v>20</v>
      </c>
      <c r="B3" s="355"/>
      <c r="C3" s="358">
        <f>Title!B15</f>
        <v>0</v>
      </c>
      <c r="D3" s="359"/>
      <c r="E3" s="356" t="s">
        <v>2</v>
      </c>
      <c r="F3" s="357"/>
      <c r="G3" s="243">
        <f>Title!B21</f>
        <v>0</v>
      </c>
      <c r="H3" s="229"/>
      <c r="I3" s="362"/>
      <c r="J3" s="363"/>
      <c r="K3" s="363"/>
      <c r="L3" s="364"/>
    </row>
    <row r="4" spans="1:12" ht="15.75" customHeight="1">
      <c r="A4" s="355" t="s">
        <v>15</v>
      </c>
      <c r="B4" s="355"/>
      <c r="C4" s="358">
        <f>Title!B17</f>
        <v>0</v>
      </c>
      <c r="D4" s="359"/>
      <c r="E4" s="356" t="s">
        <v>18</v>
      </c>
      <c r="F4" s="357"/>
      <c r="G4" s="243" t="str">
        <f>Title!B23</f>
        <v>2016-2017</v>
      </c>
      <c r="H4" s="229"/>
      <c r="I4" s="365"/>
      <c r="J4" s="366"/>
      <c r="K4" s="366"/>
      <c r="L4" s="367"/>
    </row>
    <row r="5" spans="1:12" ht="15">
      <c r="A5" s="368"/>
      <c r="B5" s="369"/>
      <c r="C5" s="369"/>
      <c r="D5" s="369"/>
      <c r="E5" s="369"/>
      <c r="F5" s="369"/>
      <c r="G5" s="369"/>
      <c r="H5" s="369"/>
      <c r="I5" s="370"/>
      <c r="J5" s="370"/>
      <c r="K5" s="370"/>
      <c r="L5" s="222"/>
    </row>
    <row r="6" spans="1:13" ht="15" customHeight="1">
      <c r="A6" s="341" t="s">
        <v>10</v>
      </c>
      <c r="B6" s="371" t="s">
        <v>14</v>
      </c>
      <c r="C6" s="374" t="s">
        <v>25</v>
      </c>
      <c r="D6" s="375"/>
      <c r="E6" s="334" t="s">
        <v>28</v>
      </c>
      <c r="F6" s="337" t="s">
        <v>26</v>
      </c>
      <c r="G6" s="337" t="s">
        <v>112</v>
      </c>
      <c r="H6" s="334" t="s">
        <v>114</v>
      </c>
      <c r="I6" s="334" t="s">
        <v>113</v>
      </c>
      <c r="J6" s="334" t="s">
        <v>115</v>
      </c>
      <c r="K6" s="334" t="s">
        <v>116</v>
      </c>
      <c r="L6" s="334" t="s">
        <v>67</v>
      </c>
      <c r="M6" s="333"/>
    </row>
    <row r="7" spans="1:13" ht="15">
      <c r="A7" s="342"/>
      <c r="B7" s="372"/>
      <c r="C7" s="376"/>
      <c r="D7" s="377"/>
      <c r="E7" s="347"/>
      <c r="F7" s="337"/>
      <c r="G7" s="337"/>
      <c r="H7" s="347"/>
      <c r="I7" s="347"/>
      <c r="J7" s="347"/>
      <c r="K7" s="347"/>
      <c r="L7" s="335"/>
      <c r="M7" s="333"/>
    </row>
    <row r="8" spans="1:13" ht="15">
      <c r="A8" s="343"/>
      <c r="B8" s="373"/>
      <c r="C8" s="378"/>
      <c r="D8" s="379"/>
      <c r="E8" s="348"/>
      <c r="F8" s="337"/>
      <c r="G8" s="337"/>
      <c r="H8" s="348"/>
      <c r="I8" s="348"/>
      <c r="J8" s="348"/>
      <c r="K8" s="348"/>
      <c r="L8" s="336"/>
      <c r="M8" s="333"/>
    </row>
    <row r="9" spans="1:13" ht="45" customHeight="1">
      <c r="A9" s="33"/>
      <c r="B9" s="255"/>
      <c r="C9" s="344"/>
      <c r="D9" s="344"/>
      <c r="E9" s="239"/>
      <c r="F9" s="35"/>
      <c r="G9" s="35"/>
      <c r="H9" s="35"/>
      <c r="I9" s="250"/>
      <c r="J9" s="250"/>
      <c r="K9" s="251"/>
      <c r="L9" s="36"/>
      <c r="M9" s="238">
        <f>IF(E9+F9+G9+H9+I9+J9+K9&gt;1,"Error! Select only one activity","")</f>
      </c>
    </row>
    <row r="10" spans="1:13" ht="45" customHeight="1">
      <c r="A10" s="34"/>
      <c r="B10" s="255"/>
      <c r="C10" s="344"/>
      <c r="D10" s="344"/>
      <c r="E10" s="239"/>
      <c r="F10" s="35"/>
      <c r="G10" s="35"/>
      <c r="H10" s="35"/>
      <c r="I10" s="250"/>
      <c r="J10" s="250"/>
      <c r="K10" s="251"/>
      <c r="L10" s="36"/>
      <c r="M10" s="238">
        <f aca="true" t="shared" si="0" ref="M10:M15">IF(E10+F10+G10+H10+I10+J10+K10&gt;1,"Error! Select only one activity","")</f>
      </c>
    </row>
    <row r="11" spans="1:13" ht="45" customHeight="1">
      <c r="A11" s="33"/>
      <c r="B11" s="255"/>
      <c r="C11" s="344"/>
      <c r="D11" s="344"/>
      <c r="E11" s="239"/>
      <c r="F11" s="35"/>
      <c r="G11" s="35"/>
      <c r="H11" s="35"/>
      <c r="I11" s="250"/>
      <c r="J11" s="250"/>
      <c r="K11" s="251"/>
      <c r="L11" s="36"/>
      <c r="M11" s="238">
        <f t="shared" si="0"/>
      </c>
    </row>
    <row r="12" spans="1:13" ht="45" customHeight="1">
      <c r="A12" s="41"/>
      <c r="B12" s="255"/>
      <c r="C12" s="382"/>
      <c r="D12" s="382"/>
      <c r="E12" s="240"/>
      <c r="F12" s="42"/>
      <c r="G12" s="42"/>
      <c r="H12" s="42"/>
      <c r="I12" s="252"/>
      <c r="J12" s="252"/>
      <c r="K12" s="251"/>
      <c r="L12" s="36"/>
      <c r="M12" s="238">
        <f t="shared" si="0"/>
      </c>
    </row>
    <row r="13" spans="1:13" ht="45" customHeight="1">
      <c r="A13" s="33"/>
      <c r="B13" s="255"/>
      <c r="C13" s="344"/>
      <c r="D13" s="344"/>
      <c r="E13" s="239"/>
      <c r="F13" s="35"/>
      <c r="G13" s="35"/>
      <c r="H13" s="35"/>
      <c r="I13" s="250"/>
      <c r="J13" s="250"/>
      <c r="K13" s="251"/>
      <c r="L13" s="36"/>
      <c r="M13" s="238">
        <f t="shared" si="0"/>
      </c>
    </row>
    <row r="14" spans="1:13" ht="45" customHeight="1">
      <c r="A14" s="34"/>
      <c r="B14" s="226"/>
      <c r="C14" s="344"/>
      <c r="D14" s="344"/>
      <c r="E14" s="239"/>
      <c r="F14" s="35"/>
      <c r="G14" s="34"/>
      <c r="H14" s="35"/>
      <c r="I14" s="250"/>
      <c r="J14" s="250"/>
      <c r="K14" s="251"/>
      <c r="L14" s="36"/>
      <c r="M14" s="238">
        <f t="shared" si="0"/>
      </c>
    </row>
    <row r="15" spans="1:13" ht="45" customHeight="1">
      <c r="A15" s="43"/>
      <c r="B15" s="233"/>
      <c r="C15" s="345"/>
      <c r="D15" s="346"/>
      <c r="E15" s="241"/>
      <c r="F15" s="231"/>
      <c r="G15" s="231"/>
      <c r="H15" s="231"/>
      <c r="I15" s="253"/>
      <c r="J15" s="253"/>
      <c r="K15" s="251"/>
      <c r="L15" s="36"/>
      <c r="M15" s="238">
        <f t="shared" si="0"/>
      </c>
    </row>
    <row r="16" spans="1:12" ht="23.25">
      <c r="A16" s="366" t="s">
        <v>21</v>
      </c>
      <c r="B16" s="366"/>
      <c r="C16" s="366"/>
      <c r="D16" s="366"/>
      <c r="E16" s="366"/>
      <c r="F16" s="366"/>
      <c r="G16" s="366"/>
      <c r="H16" s="366"/>
      <c r="I16" s="363"/>
      <c r="J16" s="363"/>
      <c r="K16" s="363"/>
      <c r="L16" s="225"/>
    </row>
    <row r="17" spans="1:12" ht="15.75" customHeight="1">
      <c r="A17" s="12"/>
      <c r="B17" s="230" t="s">
        <v>3</v>
      </c>
      <c r="C17" s="383" t="s">
        <v>79</v>
      </c>
      <c r="D17" s="384"/>
      <c r="E17" s="356" t="s">
        <v>1</v>
      </c>
      <c r="F17" s="357"/>
      <c r="G17" s="243">
        <f>Title!B19</f>
        <v>0</v>
      </c>
      <c r="H17" s="243"/>
      <c r="I17" s="352" t="str">
        <f>I2</f>
        <v>Publications</v>
      </c>
      <c r="J17" s="360"/>
      <c r="K17" s="360"/>
      <c r="L17" s="361"/>
    </row>
    <row r="18" spans="1:12" ht="15.75" customHeight="1">
      <c r="A18" s="12"/>
      <c r="B18" s="230" t="s">
        <v>20</v>
      </c>
      <c r="C18" s="383" t="s">
        <v>62</v>
      </c>
      <c r="D18" s="384"/>
      <c r="E18" s="356" t="s">
        <v>80</v>
      </c>
      <c r="F18" s="357"/>
      <c r="G18" s="243">
        <f>Title!B21</f>
        <v>0</v>
      </c>
      <c r="H18" s="229"/>
      <c r="I18" s="362"/>
      <c r="J18" s="363"/>
      <c r="K18" s="363"/>
      <c r="L18" s="364"/>
    </row>
    <row r="19" spans="1:12" ht="15.75" customHeight="1">
      <c r="A19" s="12"/>
      <c r="B19" s="230" t="s">
        <v>15</v>
      </c>
      <c r="C19" s="383">
        <v>914</v>
      </c>
      <c r="D19" s="384"/>
      <c r="E19" s="356" t="s">
        <v>18</v>
      </c>
      <c r="F19" s="357"/>
      <c r="G19" s="243" t="str">
        <f>Title!B23</f>
        <v>2016-2017</v>
      </c>
      <c r="H19" s="229"/>
      <c r="I19" s="365"/>
      <c r="J19" s="366"/>
      <c r="K19" s="366"/>
      <c r="L19" s="367"/>
    </row>
    <row r="21" spans="1:13" ht="15" customHeight="1">
      <c r="A21" s="341" t="s">
        <v>10</v>
      </c>
      <c r="B21" s="371" t="s">
        <v>14</v>
      </c>
      <c r="C21" s="374" t="s">
        <v>25</v>
      </c>
      <c r="D21" s="375"/>
      <c r="E21" s="334" t="s">
        <v>28</v>
      </c>
      <c r="F21" s="337" t="s">
        <v>26</v>
      </c>
      <c r="G21" s="337" t="str">
        <f aca="true" t="shared" si="1" ref="G21:L21">G6</f>
        <v>Case report </v>
      </c>
      <c r="H21" s="337" t="str">
        <f t="shared" si="1"/>
        <v>Book Chapter Univ </v>
      </c>
      <c r="I21" s="337" t="str">
        <f t="shared" si="1"/>
        <v>Book Chapter Solo</v>
      </c>
      <c r="J21" s="337" t="str">
        <f t="shared" si="1"/>
        <v>Translation Univ</v>
      </c>
      <c r="K21" s="337" t="str">
        <f t="shared" si="1"/>
        <v>Translation Solo</v>
      </c>
      <c r="L21" s="337" t="str">
        <f t="shared" si="1"/>
        <v>document code</v>
      </c>
      <c r="M21" s="333"/>
    </row>
    <row r="22" spans="1:13" ht="15">
      <c r="A22" s="342"/>
      <c r="B22" s="372"/>
      <c r="C22" s="376"/>
      <c r="D22" s="377"/>
      <c r="E22" s="347"/>
      <c r="F22" s="337"/>
      <c r="G22" s="337"/>
      <c r="H22" s="337"/>
      <c r="I22" s="337"/>
      <c r="J22" s="337"/>
      <c r="K22" s="337"/>
      <c r="L22" s="337"/>
      <c r="M22" s="333"/>
    </row>
    <row r="23" spans="1:13" ht="15">
      <c r="A23" s="343"/>
      <c r="B23" s="373"/>
      <c r="C23" s="378"/>
      <c r="D23" s="379"/>
      <c r="E23" s="348"/>
      <c r="F23" s="337"/>
      <c r="G23" s="337"/>
      <c r="H23" s="337"/>
      <c r="I23" s="337"/>
      <c r="J23" s="337"/>
      <c r="K23" s="337"/>
      <c r="L23" s="337"/>
      <c r="M23" s="333"/>
    </row>
    <row r="24" spans="1:13" ht="45" customHeight="1">
      <c r="A24" s="34"/>
      <c r="B24" s="226"/>
      <c r="C24" s="349"/>
      <c r="D24" s="346"/>
      <c r="E24" s="239"/>
      <c r="F24" s="35"/>
      <c r="G24" s="35"/>
      <c r="H24" s="35"/>
      <c r="I24" s="250"/>
      <c r="J24" s="250"/>
      <c r="K24" s="251"/>
      <c r="L24" s="36"/>
      <c r="M24" s="238">
        <f>IF(E24+F24+G24+H24+I24+J24+K24&gt;1,"Error! Select only one activity","")</f>
      </c>
    </row>
    <row r="25" spans="1:13" s="73" customFormat="1" ht="45" customHeight="1">
      <c r="A25" s="34"/>
      <c r="B25" s="232"/>
      <c r="C25" s="349"/>
      <c r="D25" s="346"/>
      <c r="E25" s="239"/>
      <c r="F25" s="228"/>
      <c r="G25" s="228"/>
      <c r="H25" s="228"/>
      <c r="I25" s="250"/>
      <c r="J25" s="250"/>
      <c r="K25" s="251"/>
      <c r="L25" s="36"/>
      <c r="M25" s="238">
        <f aca="true" t="shared" si="2" ref="M25:M30">IF(E25+F25+G25+H25+I25+J25+K25&gt;1,"Error! Select only one activity","")</f>
      </c>
    </row>
    <row r="26" spans="1:13" s="73" customFormat="1" ht="45" customHeight="1">
      <c r="A26" s="34"/>
      <c r="B26" s="232"/>
      <c r="C26" s="349"/>
      <c r="D26" s="346"/>
      <c r="E26" s="239"/>
      <c r="F26" s="228"/>
      <c r="G26" s="228"/>
      <c r="H26" s="228"/>
      <c r="I26" s="250"/>
      <c r="J26" s="250"/>
      <c r="K26" s="251"/>
      <c r="L26" s="36"/>
      <c r="M26" s="238">
        <f t="shared" si="2"/>
      </c>
    </row>
    <row r="27" spans="1:13" s="73" customFormat="1" ht="45" customHeight="1">
      <c r="A27" s="34"/>
      <c r="B27" s="232"/>
      <c r="C27" s="349"/>
      <c r="D27" s="346"/>
      <c r="E27" s="239"/>
      <c r="F27" s="228"/>
      <c r="G27" s="228"/>
      <c r="H27" s="228"/>
      <c r="I27" s="250"/>
      <c r="J27" s="250"/>
      <c r="K27" s="251"/>
      <c r="L27" s="36"/>
      <c r="M27" s="238">
        <f t="shared" si="2"/>
      </c>
    </row>
    <row r="28" spans="1:13" s="73" customFormat="1" ht="45" customHeight="1">
      <c r="A28" s="34"/>
      <c r="B28" s="232"/>
      <c r="C28" s="349"/>
      <c r="D28" s="346"/>
      <c r="E28" s="239"/>
      <c r="F28" s="228"/>
      <c r="G28" s="228"/>
      <c r="H28" s="228"/>
      <c r="I28" s="250"/>
      <c r="J28" s="250"/>
      <c r="K28" s="251"/>
      <c r="L28" s="36"/>
      <c r="M28" s="238">
        <f t="shared" si="2"/>
      </c>
    </row>
    <row r="29" spans="1:13" ht="45" customHeight="1">
      <c r="A29" s="34"/>
      <c r="B29" s="226"/>
      <c r="C29" s="349"/>
      <c r="D29" s="346"/>
      <c r="E29" s="239"/>
      <c r="F29" s="35"/>
      <c r="G29" s="35"/>
      <c r="H29" s="35"/>
      <c r="I29" s="250"/>
      <c r="J29" s="250"/>
      <c r="K29" s="251"/>
      <c r="L29" s="36"/>
      <c r="M29" s="238">
        <f t="shared" si="2"/>
      </c>
    </row>
    <row r="30" spans="1:13" ht="45" customHeight="1">
      <c r="A30" s="34"/>
      <c r="B30" s="226"/>
      <c r="C30" s="349"/>
      <c r="D30" s="346"/>
      <c r="E30" s="239"/>
      <c r="F30" s="35"/>
      <c r="G30" s="34"/>
      <c r="H30" s="35"/>
      <c r="I30" s="250"/>
      <c r="J30" s="250"/>
      <c r="K30" s="251"/>
      <c r="L30" s="36"/>
      <c r="M30" s="238">
        <f t="shared" si="2"/>
      </c>
    </row>
    <row r="31" spans="1:13" ht="15">
      <c r="A31" s="338"/>
      <c r="B31" s="385"/>
      <c r="C31" s="380" t="s">
        <v>8</v>
      </c>
      <c r="D31" s="381"/>
      <c r="E31" s="387">
        <f aca="true" t="shared" si="3" ref="E31:K31">SUM(E24:E30)+SUM(E9:E15)</f>
        <v>0</v>
      </c>
      <c r="F31" s="386">
        <f t="shared" si="3"/>
        <v>0</v>
      </c>
      <c r="G31" s="386">
        <f t="shared" si="3"/>
        <v>0</v>
      </c>
      <c r="H31" s="386">
        <f t="shared" si="3"/>
        <v>0</v>
      </c>
      <c r="I31" s="389">
        <f t="shared" si="3"/>
        <v>0</v>
      </c>
      <c r="J31" s="389">
        <f t="shared" si="3"/>
        <v>0</v>
      </c>
      <c r="K31" s="389">
        <f t="shared" si="3"/>
        <v>0</v>
      </c>
      <c r="L31" s="234"/>
      <c r="M31" s="236"/>
    </row>
    <row r="32" spans="1:13" ht="15">
      <c r="A32" s="339"/>
      <c r="B32" s="385"/>
      <c r="C32" s="380"/>
      <c r="D32" s="381"/>
      <c r="E32" s="387"/>
      <c r="F32" s="386"/>
      <c r="G32" s="386"/>
      <c r="H32" s="386"/>
      <c r="I32" s="389"/>
      <c r="J32" s="389"/>
      <c r="K32" s="389"/>
      <c r="L32" s="234"/>
      <c r="M32" s="236"/>
    </row>
    <row r="33" spans="1:13" ht="15">
      <c r="A33" s="340"/>
      <c r="B33" s="385"/>
      <c r="C33" s="380"/>
      <c r="D33" s="381"/>
      <c r="E33" s="387"/>
      <c r="F33" s="386"/>
      <c r="G33" s="386"/>
      <c r="H33" s="386"/>
      <c r="I33" s="389"/>
      <c r="J33" s="389"/>
      <c r="K33" s="389"/>
      <c r="L33" s="234"/>
      <c r="M33" s="236"/>
    </row>
    <row r="34" spans="1:13" ht="15">
      <c r="A34" s="338"/>
      <c r="B34" s="385"/>
      <c r="C34" s="380" t="s">
        <v>9</v>
      </c>
      <c r="D34" s="381"/>
      <c r="E34" s="387">
        <f>SUM(E31:K33)</f>
        <v>0</v>
      </c>
      <c r="F34" s="386"/>
      <c r="G34" s="386"/>
      <c r="H34" s="386"/>
      <c r="I34" s="389"/>
      <c r="J34" s="389"/>
      <c r="K34" s="388"/>
      <c r="L34" s="235"/>
      <c r="M34" s="236"/>
    </row>
    <row r="35" spans="1:13" ht="15">
      <c r="A35" s="339"/>
      <c r="B35" s="385"/>
      <c r="C35" s="380"/>
      <c r="D35" s="381"/>
      <c r="E35" s="387"/>
      <c r="F35" s="386"/>
      <c r="G35" s="386"/>
      <c r="H35" s="386"/>
      <c r="I35" s="389"/>
      <c r="J35" s="389"/>
      <c r="K35" s="388"/>
      <c r="L35" s="235"/>
      <c r="M35" s="236"/>
    </row>
    <row r="36" spans="1:13" ht="15">
      <c r="A36" s="340"/>
      <c r="B36" s="385"/>
      <c r="C36" s="380"/>
      <c r="D36" s="381"/>
      <c r="E36" s="387"/>
      <c r="F36" s="386"/>
      <c r="G36" s="386"/>
      <c r="H36" s="386"/>
      <c r="I36" s="389"/>
      <c r="J36" s="389"/>
      <c r="K36" s="388"/>
      <c r="L36" s="235"/>
      <c r="M36" s="236"/>
    </row>
    <row r="37" spans="12:13" ht="15">
      <c r="L37" s="237"/>
      <c r="M37" s="236"/>
    </row>
  </sheetData>
  <sheetProtection password="CC12" sheet="1"/>
  <mergeCells count="78">
    <mergeCell ref="K34:K36"/>
    <mergeCell ref="J21:J23"/>
    <mergeCell ref="K21:K23"/>
    <mergeCell ref="E17:F17"/>
    <mergeCell ref="H31:H33"/>
    <mergeCell ref="K31:K33"/>
    <mergeCell ref="J31:J33"/>
    <mergeCell ref="J34:J36"/>
    <mergeCell ref="I31:I33"/>
    <mergeCell ref="F31:F33"/>
    <mergeCell ref="G34:G36"/>
    <mergeCell ref="I34:I36"/>
    <mergeCell ref="F34:F36"/>
    <mergeCell ref="B31:B33"/>
    <mergeCell ref="H21:H23"/>
    <mergeCell ref="H34:H36"/>
    <mergeCell ref="G31:G33"/>
    <mergeCell ref="B21:B23"/>
    <mergeCell ref="C21:D23"/>
    <mergeCell ref="F21:F23"/>
    <mergeCell ref="E31:E33"/>
    <mergeCell ref="G21:G23"/>
    <mergeCell ref="C30:D30"/>
    <mergeCell ref="C29:D29"/>
    <mergeCell ref="C26:D26"/>
    <mergeCell ref="E21:E23"/>
    <mergeCell ref="B34:B36"/>
    <mergeCell ref="C34:D36"/>
    <mergeCell ref="E34:E36"/>
    <mergeCell ref="C27:D27"/>
    <mergeCell ref="C31:D33"/>
    <mergeCell ref="C25:D25"/>
    <mergeCell ref="I6:I8"/>
    <mergeCell ref="I21:I23"/>
    <mergeCell ref="C12:D12"/>
    <mergeCell ref="C11:D11"/>
    <mergeCell ref="E18:F18"/>
    <mergeCell ref="C24:D24"/>
    <mergeCell ref="I17:L19"/>
    <mergeCell ref="A16:K16"/>
    <mergeCell ref="A21:A23"/>
    <mergeCell ref="C17:D17"/>
    <mergeCell ref="C18:D18"/>
    <mergeCell ref="C19:D19"/>
    <mergeCell ref="E19:F19"/>
    <mergeCell ref="A5:K5"/>
    <mergeCell ref="H6:H8"/>
    <mergeCell ref="K6:K8"/>
    <mergeCell ref="B6:B8"/>
    <mergeCell ref="C6:D8"/>
    <mergeCell ref="E6:E8"/>
    <mergeCell ref="A1:K1"/>
    <mergeCell ref="A2:B2"/>
    <mergeCell ref="A3:B3"/>
    <mergeCell ref="A4:B4"/>
    <mergeCell ref="E2:F2"/>
    <mergeCell ref="E3:F3"/>
    <mergeCell ref="E4:F4"/>
    <mergeCell ref="C2:D2"/>
    <mergeCell ref="C3:D3"/>
    <mergeCell ref="C4:D4"/>
    <mergeCell ref="I2:L4"/>
    <mergeCell ref="M6:M8"/>
    <mergeCell ref="M21:M23"/>
    <mergeCell ref="L6:L8"/>
    <mergeCell ref="L21:L23"/>
    <mergeCell ref="A34:A36"/>
    <mergeCell ref="A31:A33"/>
    <mergeCell ref="A6:A8"/>
    <mergeCell ref="F6:F8"/>
    <mergeCell ref="G6:G8"/>
    <mergeCell ref="C10:D10"/>
    <mergeCell ref="C15:D15"/>
    <mergeCell ref="J6:J8"/>
    <mergeCell ref="C28:D28"/>
    <mergeCell ref="C9:D9"/>
    <mergeCell ref="C14:D14"/>
    <mergeCell ref="C13:D13"/>
  </mergeCells>
  <printOptions/>
  <pageMargins left="0.25" right="0.16428571428571428" top="0.75" bottom="0.75" header="0.3" footer="0.3"/>
  <pageSetup horizontalDpi="600" verticalDpi="600" orientation="landscape" paperSize="9" scale="92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0"/>
  <sheetViews>
    <sheetView zoomScaleSheetLayoutView="70" zoomScalePageLayoutView="70" workbookViewId="0" topLeftCell="A31">
      <selection activeCell="N38" sqref="N38:O38"/>
    </sheetView>
  </sheetViews>
  <sheetFormatPr defaultColWidth="9.140625" defaultRowHeight="15"/>
  <cols>
    <col min="1" max="1" width="13.28125" style="77" customWidth="1"/>
    <col min="2" max="2" width="16.7109375" style="51" customWidth="1"/>
    <col min="3" max="4" width="9.00390625" style="51" customWidth="1"/>
    <col min="5" max="5" width="5.28125" style="51" customWidth="1"/>
    <col min="6" max="7" width="9.00390625" style="51" customWidth="1"/>
    <col min="8" max="8" width="8.00390625" style="51" customWidth="1"/>
    <col min="9" max="12" width="9.00390625" style="47" customWidth="1"/>
    <col min="13" max="13" width="6.28125" style="47" customWidth="1"/>
    <col min="14" max="14" width="12.421875" style="83" customWidth="1"/>
    <col min="15" max="15" width="10.28125" style="83" customWidth="1"/>
    <col min="16" max="16" width="14.8515625" style="83" customWidth="1"/>
    <col min="17" max="17" width="18.00390625" style="47" customWidth="1"/>
    <col min="18" max="18" width="15.8515625" style="0" customWidth="1"/>
  </cols>
  <sheetData>
    <row r="1" spans="1:17" ht="23.25">
      <c r="A1" s="366" t="s">
        <v>21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3"/>
      <c r="M1" s="363"/>
      <c r="N1" s="363"/>
      <c r="O1" s="363"/>
      <c r="P1" s="258"/>
      <c r="Q1" s="92"/>
    </row>
    <row r="2" spans="1:17" ht="15.75">
      <c r="A2" s="407" t="s">
        <v>3</v>
      </c>
      <c r="B2" s="408"/>
      <c r="C2" s="409">
        <f>Title!B13</f>
        <v>0</v>
      </c>
      <c r="D2" s="410"/>
      <c r="E2" s="410"/>
      <c r="F2" s="411"/>
      <c r="G2" s="394" t="s">
        <v>1</v>
      </c>
      <c r="H2" s="395"/>
      <c r="I2" s="396">
        <f>Title!B19</f>
        <v>0</v>
      </c>
      <c r="J2" s="397"/>
      <c r="K2" s="398"/>
      <c r="L2" s="352" t="s">
        <v>29</v>
      </c>
      <c r="M2" s="399"/>
      <c r="N2" s="399"/>
      <c r="O2" s="399"/>
      <c r="P2" s="399"/>
      <c r="Q2" s="400"/>
    </row>
    <row r="3" spans="1:17" ht="15.75">
      <c r="A3" s="407" t="s">
        <v>20</v>
      </c>
      <c r="B3" s="408"/>
      <c r="C3" s="409">
        <f>Title!B15</f>
        <v>0</v>
      </c>
      <c r="D3" s="410"/>
      <c r="E3" s="410"/>
      <c r="F3" s="411"/>
      <c r="G3" s="394" t="s">
        <v>2</v>
      </c>
      <c r="H3" s="395"/>
      <c r="I3" s="396">
        <f>Title!B21</f>
        <v>0</v>
      </c>
      <c r="J3" s="397"/>
      <c r="K3" s="398"/>
      <c r="L3" s="401"/>
      <c r="M3" s="402"/>
      <c r="N3" s="402"/>
      <c r="O3" s="402"/>
      <c r="P3" s="402"/>
      <c r="Q3" s="403"/>
    </row>
    <row r="4" spans="1:17" ht="15.75">
      <c r="A4" s="407" t="s">
        <v>15</v>
      </c>
      <c r="B4" s="408"/>
      <c r="C4" s="409">
        <f>Title!B17</f>
        <v>0</v>
      </c>
      <c r="D4" s="410"/>
      <c r="E4" s="410"/>
      <c r="F4" s="411"/>
      <c r="G4" s="394" t="s">
        <v>18</v>
      </c>
      <c r="H4" s="395"/>
      <c r="I4" s="396" t="str">
        <f>Title!B23</f>
        <v>2016-2017</v>
      </c>
      <c r="J4" s="397"/>
      <c r="K4" s="398"/>
      <c r="L4" s="404"/>
      <c r="M4" s="405"/>
      <c r="N4" s="405"/>
      <c r="O4" s="405"/>
      <c r="P4" s="405"/>
      <c r="Q4" s="406"/>
    </row>
    <row r="5" spans="1:17" ht="15">
      <c r="A5" s="87"/>
      <c r="B5" s="50"/>
      <c r="C5" s="50"/>
      <c r="D5" s="50"/>
      <c r="E5" s="50"/>
      <c r="F5" s="50"/>
      <c r="G5" s="50"/>
      <c r="H5" s="50"/>
      <c r="I5" s="46"/>
      <c r="J5" s="46"/>
      <c r="K5" s="46"/>
      <c r="L5" s="46"/>
      <c r="M5" s="46"/>
      <c r="N5" s="80"/>
      <c r="O5" s="80"/>
      <c r="P5" s="80"/>
      <c r="Q5" s="46"/>
    </row>
    <row r="6" spans="1:18" ht="35.25" customHeight="1">
      <c r="A6" s="257" t="s">
        <v>10</v>
      </c>
      <c r="B6" s="260" t="s">
        <v>88</v>
      </c>
      <c r="C6" s="393" t="s">
        <v>11</v>
      </c>
      <c r="D6" s="393"/>
      <c r="E6" s="393"/>
      <c r="F6" s="393" t="s">
        <v>12</v>
      </c>
      <c r="G6" s="393"/>
      <c r="H6" s="393"/>
      <c r="I6" s="393" t="s">
        <v>14</v>
      </c>
      <c r="J6" s="393"/>
      <c r="K6" s="393"/>
      <c r="L6" s="393"/>
      <c r="M6" s="393"/>
      <c r="N6" s="81" t="s">
        <v>7</v>
      </c>
      <c r="O6" s="266" t="s">
        <v>102</v>
      </c>
      <c r="P6" s="266" t="s">
        <v>103</v>
      </c>
      <c r="Q6" s="257" t="s">
        <v>87</v>
      </c>
      <c r="R6" s="18"/>
    </row>
    <row r="7" spans="1:18" s="40" customFormat="1" ht="44.25" customHeight="1">
      <c r="A7" s="88"/>
      <c r="B7" s="86"/>
      <c r="C7" s="390"/>
      <c r="D7" s="385"/>
      <c r="E7" s="385"/>
      <c r="F7" s="390"/>
      <c r="G7" s="385"/>
      <c r="H7" s="385"/>
      <c r="I7" s="392"/>
      <c r="J7" s="385"/>
      <c r="K7" s="385"/>
      <c r="L7" s="385"/>
      <c r="M7" s="385"/>
      <c r="N7" s="82"/>
      <c r="O7" s="82"/>
      <c r="P7" s="82"/>
      <c r="Q7" s="93"/>
      <c r="R7" s="85">
        <f aca="true" t="shared" si="0" ref="R7:R19">IF(N7+O7&gt;1,"Error! You could be only a speaker or an attendant","")</f>
      </c>
    </row>
    <row r="8" spans="1:18" s="40" customFormat="1" ht="44.25" customHeight="1">
      <c r="A8" s="88"/>
      <c r="B8" s="86"/>
      <c r="C8" s="390"/>
      <c r="D8" s="385"/>
      <c r="E8" s="385"/>
      <c r="F8" s="390"/>
      <c r="G8" s="385"/>
      <c r="H8" s="385"/>
      <c r="I8" s="392"/>
      <c r="J8" s="385"/>
      <c r="K8" s="385"/>
      <c r="L8" s="385"/>
      <c r="M8" s="385"/>
      <c r="N8" s="82"/>
      <c r="O8" s="82"/>
      <c r="P8" s="82"/>
      <c r="Q8" s="93"/>
      <c r="R8" s="85">
        <f t="shared" si="0"/>
      </c>
    </row>
    <row r="9" spans="1:18" s="40" customFormat="1" ht="44.25" customHeight="1">
      <c r="A9" s="86"/>
      <c r="B9" s="86"/>
      <c r="C9" s="390"/>
      <c r="D9" s="385"/>
      <c r="E9" s="385"/>
      <c r="F9" s="390"/>
      <c r="G9" s="385"/>
      <c r="H9" s="385"/>
      <c r="I9" s="391"/>
      <c r="J9" s="385"/>
      <c r="K9" s="385"/>
      <c r="L9" s="385"/>
      <c r="M9" s="385"/>
      <c r="N9" s="82"/>
      <c r="O9" s="82"/>
      <c r="P9" s="82"/>
      <c r="Q9" s="93"/>
      <c r="R9" s="85">
        <f t="shared" si="0"/>
      </c>
    </row>
    <row r="10" spans="1:18" s="40" customFormat="1" ht="44.25" customHeight="1">
      <c r="A10" s="89"/>
      <c r="B10" s="86"/>
      <c r="C10" s="390"/>
      <c r="D10" s="385"/>
      <c r="E10" s="385"/>
      <c r="F10" s="390"/>
      <c r="G10" s="385"/>
      <c r="H10" s="385"/>
      <c r="I10" s="391"/>
      <c r="J10" s="385"/>
      <c r="K10" s="385"/>
      <c r="L10" s="385"/>
      <c r="M10" s="385"/>
      <c r="N10" s="82"/>
      <c r="O10" s="82"/>
      <c r="P10" s="82"/>
      <c r="Q10" s="93"/>
      <c r="R10" s="85">
        <f t="shared" si="0"/>
      </c>
    </row>
    <row r="11" spans="1:18" s="40" customFormat="1" ht="44.25" customHeight="1">
      <c r="A11" s="89"/>
      <c r="B11" s="86"/>
      <c r="C11" s="390"/>
      <c r="D11" s="385"/>
      <c r="E11" s="385"/>
      <c r="F11" s="390"/>
      <c r="G11" s="385"/>
      <c r="H11" s="385"/>
      <c r="I11" s="391"/>
      <c r="J11" s="385"/>
      <c r="K11" s="385"/>
      <c r="L11" s="385"/>
      <c r="M11" s="385"/>
      <c r="N11" s="82"/>
      <c r="O11" s="82"/>
      <c r="P11" s="82"/>
      <c r="Q11" s="93"/>
      <c r="R11" s="85">
        <f t="shared" si="0"/>
      </c>
    </row>
    <row r="12" spans="1:18" s="40" customFormat="1" ht="45" customHeight="1">
      <c r="A12" s="90"/>
      <c r="B12" s="53"/>
      <c r="C12" s="390"/>
      <c r="D12" s="385"/>
      <c r="E12" s="385"/>
      <c r="F12" s="390"/>
      <c r="G12" s="385"/>
      <c r="H12" s="385"/>
      <c r="I12" s="391"/>
      <c r="J12" s="385"/>
      <c r="K12" s="385"/>
      <c r="L12" s="385"/>
      <c r="M12" s="385"/>
      <c r="N12" s="45"/>
      <c r="O12" s="45"/>
      <c r="P12" s="45"/>
      <c r="Q12" s="94"/>
      <c r="R12" s="85">
        <f t="shared" si="0"/>
      </c>
    </row>
    <row r="13" spans="1:18" s="40" customFormat="1" ht="45" customHeight="1">
      <c r="A13" s="90"/>
      <c r="B13" s="53"/>
      <c r="C13" s="390"/>
      <c r="D13" s="385"/>
      <c r="E13" s="385"/>
      <c r="F13" s="390"/>
      <c r="G13" s="385"/>
      <c r="H13" s="385"/>
      <c r="I13" s="391"/>
      <c r="J13" s="385"/>
      <c r="K13" s="385"/>
      <c r="L13" s="385"/>
      <c r="M13" s="385"/>
      <c r="N13" s="45"/>
      <c r="O13" s="45"/>
      <c r="P13" s="45"/>
      <c r="Q13" s="94"/>
      <c r="R13" s="85">
        <f t="shared" si="0"/>
      </c>
    </row>
    <row r="14" spans="1:18" s="40" customFormat="1" ht="45" customHeight="1">
      <c r="A14" s="90"/>
      <c r="B14" s="53"/>
      <c r="C14" s="390"/>
      <c r="D14" s="385"/>
      <c r="E14" s="385"/>
      <c r="F14" s="390"/>
      <c r="G14" s="385"/>
      <c r="H14" s="385"/>
      <c r="I14" s="391"/>
      <c r="J14" s="385"/>
      <c r="K14" s="385"/>
      <c r="L14" s="385"/>
      <c r="M14" s="385"/>
      <c r="N14" s="45"/>
      <c r="O14" s="45"/>
      <c r="P14" s="45"/>
      <c r="Q14" s="94"/>
      <c r="R14" s="85">
        <f t="shared" si="0"/>
      </c>
    </row>
    <row r="15" spans="1:18" s="40" customFormat="1" ht="45" customHeight="1">
      <c r="A15" s="90"/>
      <c r="B15" s="53"/>
      <c r="C15" s="390"/>
      <c r="D15" s="385"/>
      <c r="E15" s="385"/>
      <c r="F15" s="390"/>
      <c r="G15" s="385"/>
      <c r="H15" s="385"/>
      <c r="I15" s="391"/>
      <c r="J15" s="385"/>
      <c r="K15" s="385"/>
      <c r="L15" s="385"/>
      <c r="M15" s="385"/>
      <c r="N15" s="45"/>
      <c r="O15" s="45"/>
      <c r="P15" s="45"/>
      <c r="Q15" s="94"/>
      <c r="R15" s="85">
        <f t="shared" si="0"/>
      </c>
    </row>
    <row r="16" spans="1:18" s="40" customFormat="1" ht="45" customHeight="1">
      <c r="A16" s="90"/>
      <c r="B16" s="53"/>
      <c r="C16" s="390"/>
      <c r="D16" s="390"/>
      <c r="E16" s="390"/>
      <c r="F16" s="390"/>
      <c r="G16" s="390"/>
      <c r="H16" s="390"/>
      <c r="I16" s="391"/>
      <c r="J16" s="391"/>
      <c r="K16" s="391"/>
      <c r="L16" s="391"/>
      <c r="M16" s="391"/>
      <c r="N16" s="45"/>
      <c r="O16" s="45"/>
      <c r="P16" s="45"/>
      <c r="Q16" s="94"/>
      <c r="R16" s="85">
        <f t="shared" si="0"/>
      </c>
    </row>
    <row r="17" spans="1:18" s="40" customFormat="1" ht="45" customHeight="1">
      <c r="A17" s="90"/>
      <c r="B17" s="53"/>
      <c r="C17" s="390"/>
      <c r="D17" s="390"/>
      <c r="E17" s="390"/>
      <c r="F17" s="390"/>
      <c r="G17" s="390"/>
      <c r="H17" s="390"/>
      <c r="I17" s="391"/>
      <c r="J17" s="391"/>
      <c r="K17" s="391"/>
      <c r="L17" s="391"/>
      <c r="M17" s="391"/>
      <c r="N17" s="45"/>
      <c r="O17" s="45"/>
      <c r="P17" s="45"/>
      <c r="Q17" s="94"/>
      <c r="R17" s="85">
        <f t="shared" si="0"/>
      </c>
    </row>
    <row r="18" spans="1:18" s="40" customFormat="1" ht="45" customHeight="1">
      <c r="A18" s="90"/>
      <c r="B18" s="53"/>
      <c r="C18" s="390"/>
      <c r="D18" s="390"/>
      <c r="E18" s="390"/>
      <c r="F18" s="390"/>
      <c r="G18" s="390"/>
      <c r="H18" s="390"/>
      <c r="I18" s="391"/>
      <c r="J18" s="391"/>
      <c r="K18" s="391"/>
      <c r="L18" s="391"/>
      <c r="M18" s="391"/>
      <c r="N18" s="45"/>
      <c r="O18" s="45"/>
      <c r="P18" s="45"/>
      <c r="Q18" s="94"/>
      <c r="R18" s="85">
        <f t="shared" si="0"/>
      </c>
    </row>
    <row r="19" spans="1:18" s="40" customFormat="1" ht="45" customHeight="1">
      <c r="A19" s="90"/>
      <c r="B19" s="53"/>
      <c r="C19" s="390"/>
      <c r="D19" s="390"/>
      <c r="E19" s="390"/>
      <c r="F19" s="390"/>
      <c r="G19" s="390"/>
      <c r="H19" s="390"/>
      <c r="I19" s="391"/>
      <c r="J19" s="391"/>
      <c r="K19" s="391"/>
      <c r="L19" s="391"/>
      <c r="M19" s="391"/>
      <c r="N19" s="45"/>
      <c r="O19" s="45"/>
      <c r="P19" s="45"/>
      <c r="Q19" s="94"/>
      <c r="R19" s="85">
        <f t="shared" si="0"/>
      </c>
    </row>
    <row r="20" spans="1:18" s="40" customFormat="1" ht="23.25">
      <c r="A20" s="412" t="s">
        <v>21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3"/>
      <c r="M20" s="413"/>
      <c r="N20" s="413"/>
      <c r="O20" s="413"/>
      <c r="P20" s="264"/>
      <c r="Q20" s="92"/>
      <c r="R20" s="84"/>
    </row>
    <row r="21" spans="1:18" s="40" customFormat="1" ht="15.75" customHeight="1">
      <c r="A21" s="407" t="s">
        <v>3</v>
      </c>
      <c r="B21" s="408"/>
      <c r="C21" s="409">
        <f>C2</f>
        <v>0</v>
      </c>
      <c r="D21" s="410"/>
      <c r="E21" s="410"/>
      <c r="F21" s="411"/>
      <c r="G21" s="394" t="s">
        <v>1</v>
      </c>
      <c r="H21" s="395"/>
      <c r="I21" s="396">
        <f>I2</f>
        <v>0</v>
      </c>
      <c r="J21" s="397"/>
      <c r="K21" s="398"/>
      <c r="L21" s="352" t="str">
        <f>L2</f>
        <v>Conferences &amp; symposia</v>
      </c>
      <c r="M21" s="399"/>
      <c r="N21" s="399"/>
      <c r="O21" s="399"/>
      <c r="P21" s="399"/>
      <c r="Q21" s="361"/>
      <c r="R21" s="84"/>
    </row>
    <row r="22" spans="1:18" s="40" customFormat="1" ht="15.75" customHeight="1">
      <c r="A22" s="407" t="s">
        <v>20</v>
      </c>
      <c r="B22" s="408"/>
      <c r="C22" s="409">
        <f>C3</f>
        <v>0</v>
      </c>
      <c r="D22" s="410"/>
      <c r="E22" s="410"/>
      <c r="F22" s="411"/>
      <c r="G22" s="394" t="s">
        <v>2</v>
      </c>
      <c r="H22" s="395"/>
      <c r="I22" s="396">
        <f>I3</f>
        <v>0</v>
      </c>
      <c r="J22" s="397"/>
      <c r="K22" s="398"/>
      <c r="L22" s="401"/>
      <c r="M22" s="402"/>
      <c r="N22" s="402"/>
      <c r="O22" s="402"/>
      <c r="P22" s="402"/>
      <c r="Q22" s="364"/>
      <c r="R22" s="84"/>
    </row>
    <row r="23" spans="1:18" s="40" customFormat="1" ht="15.75" customHeight="1">
      <c r="A23" s="407" t="s">
        <v>15</v>
      </c>
      <c r="B23" s="408"/>
      <c r="C23" s="409">
        <f>C4</f>
        <v>0</v>
      </c>
      <c r="D23" s="410"/>
      <c r="E23" s="410"/>
      <c r="F23" s="411"/>
      <c r="G23" s="394" t="s">
        <v>18</v>
      </c>
      <c r="H23" s="395"/>
      <c r="I23" s="396" t="str">
        <f>I4</f>
        <v>2016-2017</v>
      </c>
      <c r="J23" s="397"/>
      <c r="K23" s="398"/>
      <c r="L23" s="404"/>
      <c r="M23" s="405"/>
      <c r="N23" s="405"/>
      <c r="O23" s="405"/>
      <c r="P23" s="405"/>
      <c r="Q23" s="367"/>
      <c r="R23" s="84"/>
    </row>
    <row r="24" spans="1:17" s="40" customFormat="1" ht="31.5">
      <c r="A24" s="257" t="s">
        <v>10</v>
      </c>
      <c r="B24" s="260" t="s">
        <v>89</v>
      </c>
      <c r="C24" s="415" t="s">
        <v>11</v>
      </c>
      <c r="D24" s="416"/>
      <c r="E24" s="417"/>
      <c r="F24" s="415" t="s">
        <v>12</v>
      </c>
      <c r="G24" s="416"/>
      <c r="H24" s="417"/>
      <c r="I24" s="415" t="s">
        <v>14</v>
      </c>
      <c r="J24" s="416"/>
      <c r="K24" s="416"/>
      <c r="L24" s="416"/>
      <c r="M24" s="417"/>
      <c r="N24" s="257" t="s">
        <v>7</v>
      </c>
      <c r="O24" s="257" t="s">
        <v>22</v>
      </c>
      <c r="P24" s="266" t="s">
        <v>103</v>
      </c>
      <c r="Q24" s="257" t="s">
        <v>87</v>
      </c>
    </row>
    <row r="25" spans="1:18" s="40" customFormat="1" ht="44.25" customHeight="1">
      <c r="A25" s="88"/>
      <c r="B25" s="86"/>
      <c r="C25" s="414"/>
      <c r="D25" s="414"/>
      <c r="E25" s="414"/>
      <c r="F25" s="414"/>
      <c r="G25" s="414"/>
      <c r="H25" s="414"/>
      <c r="I25" s="418"/>
      <c r="J25" s="418"/>
      <c r="K25" s="418"/>
      <c r="L25" s="418"/>
      <c r="M25" s="418"/>
      <c r="N25" s="82"/>
      <c r="O25" s="82"/>
      <c r="P25" s="82"/>
      <c r="Q25" s="93"/>
      <c r="R25" s="85">
        <f aca="true" t="shared" si="1" ref="R25:R34">IF(N25+O25&gt;1,"Error! You could be only a speaker or an attendant","")</f>
      </c>
    </row>
    <row r="26" spans="1:18" s="40" customFormat="1" ht="44.25" customHeight="1">
      <c r="A26" s="89"/>
      <c r="B26" s="86"/>
      <c r="C26" s="414"/>
      <c r="D26" s="414"/>
      <c r="E26" s="414"/>
      <c r="F26" s="414"/>
      <c r="G26" s="414"/>
      <c r="H26" s="414"/>
      <c r="I26" s="418"/>
      <c r="J26" s="418"/>
      <c r="K26" s="418"/>
      <c r="L26" s="418"/>
      <c r="M26" s="418"/>
      <c r="N26" s="82"/>
      <c r="O26" s="82"/>
      <c r="P26" s="82"/>
      <c r="Q26" s="93"/>
      <c r="R26" s="85">
        <f t="shared" si="1"/>
      </c>
    </row>
    <row r="27" spans="1:18" s="40" customFormat="1" ht="44.25" customHeight="1">
      <c r="A27" s="89"/>
      <c r="B27" s="86"/>
      <c r="C27" s="414"/>
      <c r="D27" s="414"/>
      <c r="E27" s="414"/>
      <c r="F27" s="414"/>
      <c r="G27" s="414"/>
      <c r="H27" s="414"/>
      <c r="I27" s="418"/>
      <c r="J27" s="418"/>
      <c r="K27" s="418"/>
      <c r="L27" s="418"/>
      <c r="M27" s="418"/>
      <c r="N27" s="82"/>
      <c r="O27" s="82"/>
      <c r="P27" s="82"/>
      <c r="Q27" s="93"/>
      <c r="R27" s="85">
        <f t="shared" si="1"/>
      </c>
    </row>
    <row r="28" spans="1:18" s="40" customFormat="1" ht="44.25" customHeight="1">
      <c r="A28" s="89"/>
      <c r="B28" s="86"/>
      <c r="C28" s="414"/>
      <c r="D28" s="414"/>
      <c r="E28" s="414"/>
      <c r="F28" s="414"/>
      <c r="G28" s="414"/>
      <c r="H28" s="414"/>
      <c r="I28" s="418"/>
      <c r="J28" s="418"/>
      <c r="K28" s="418"/>
      <c r="L28" s="418"/>
      <c r="M28" s="418"/>
      <c r="N28" s="82"/>
      <c r="O28" s="82"/>
      <c r="P28" s="82"/>
      <c r="Q28" s="93"/>
      <c r="R28" s="85">
        <f t="shared" si="1"/>
      </c>
    </row>
    <row r="29" spans="1:18" s="40" customFormat="1" ht="45" customHeight="1">
      <c r="A29" s="90"/>
      <c r="B29" s="53"/>
      <c r="C29" s="390"/>
      <c r="D29" s="390"/>
      <c r="E29" s="390"/>
      <c r="F29" s="390"/>
      <c r="G29" s="390"/>
      <c r="H29" s="390"/>
      <c r="I29" s="391"/>
      <c r="J29" s="391"/>
      <c r="K29" s="391"/>
      <c r="L29" s="391"/>
      <c r="M29" s="391"/>
      <c r="N29" s="45"/>
      <c r="O29" s="45"/>
      <c r="P29" s="45"/>
      <c r="Q29" s="94"/>
      <c r="R29" s="85">
        <f t="shared" si="1"/>
      </c>
    </row>
    <row r="30" spans="1:18" s="40" customFormat="1" ht="45" customHeight="1">
      <c r="A30" s="90"/>
      <c r="B30" s="53"/>
      <c r="C30" s="390"/>
      <c r="D30" s="390"/>
      <c r="E30" s="390"/>
      <c r="F30" s="390"/>
      <c r="G30" s="390"/>
      <c r="H30" s="390"/>
      <c r="I30" s="391"/>
      <c r="J30" s="391"/>
      <c r="K30" s="391"/>
      <c r="L30" s="391"/>
      <c r="M30" s="391"/>
      <c r="N30" s="45"/>
      <c r="O30" s="45"/>
      <c r="P30" s="45"/>
      <c r="Q30" s="94"/>
      <c r="R30" s="85">
        <f t="shared" si="1"/>
      </c>
    </row>
    <row r="31" spans="1:18" s="40" customFormat="1" ht="45" customHeight="1">
      <c r="A31" s="90"/>
      <c r="B31" s="53"/>
      <c r="C31" s="390"/>
      <c r="D31" s="390"/>
      <c r="E31" s="390"/>
      <c r="F31" s="390"/>
      <c r="G31" s="390"/>
      <c r="H31" s="390"/>
      <c r="I31" s="391"/>
      <c r="J31" s="391"/>
      <c r="K31" s="391"/>
      <c r="L31" s="391"/>
      <c r="M31" s="391"/>
      <c r="N31" s="45"/>
      <c r="O31" s="45"/>
      <c r="P31" s="45"/>
      <c r="Q31" s="94"/>
      <c r="R31" s="85">
        <f t="shared" si="1"/>
      </c>
    </row>
    <row r="32" spans="1:18" s="40" customFormat="1" ht="45" customHeight="1">
      <c r="A32" s="90"/>
      <c r="B32" s="53"/>
      <c r="C32" s="390"/>
      <c r="D32" s="390"/>
      <c r="E32" s="390"/>
      <c r="F32" s="390"/>
      <c r="G32" s="390"/>
      <c r="H32" s="390"/>
      <c r="I32" s="391"/>
      <c r="J32" s="391"/>
      <c r="K32" s="391"/>
      <c r="L32" s="391"/>
      <c r="M32" s="391"/>
      <c r="N32" s="45"/>
      <c r="O32" s="45"/>
      <c r="P32" s="45"/>
      <c r="Q32" s="94"/>
      <c r="R32" s="85">
        <f t="shared" si="1"/>
      </c>
    </row>
    <row r="33" spans="1:18" s="40" customFormat="1" ht="45" customHeight="1">
      <c r="A33" s="90"/>
      <c r="B33" s="53"/>
      <c r="C33" s="390"/>
      <c r="D33" s="390"/>
      <c r="E33" s="390"/>
      <c r="F33" s="390"/>
      <c r="G33" s="390"/>
      <c r="H33" s="390"/>
      <c r="I33" s="391"/>
      <c r="J33" s="391"/>
      <c r="K33" s="391"/>
      <c r="L33" s="391"/>
      <c r="M33" s="391"/>
      <c r="N33" s="45"/>
      <c r="O33" s="45"/>
      <c r="P33" s="45"/>
      <c r="Q33" s="94"/>
      <c r="R33" s="85">
        <f t="shared" si="1"/>
      </c>
    </row>
    <row r="34" spans="1:18" s="40" customFormat="1" ht="45" customHeight="1">
      <c r="A34" s="90"/>
      <c r="B34" s="53"/>
      <c r="C34" s="390"/>
      <c r="D34" s="390"/>
      <c r="E34" s="390"/>
      <c r="F34" s="390"/>
      <c r="G34" s="390"/>
      <c r="H34" s="390"/>
      <c r="I34" s="392"/>
      <c r="J34" s="391"/>
      <c r="K34" s="391"/>
      <c r="L34" s="391"/>
      <c r="M34" s="391"/>
      <c r="N34" s="45"/>
      <c r="O34" s="45"/>
      <c r="P34" s="45"/>
      <c r="Q34" s="94"/>
      <c r="R34" s="85">
        <f t="shared" si="1"/>
      </c>
    </row>
    <row r="35" spans="1:18" s="40" customFormat="1" ht="45" customHeight="1">
      <c r="A35" s="90"/>
      <c r="B35" s="53"/>
      <c r="C35" s="390"/>
      <c r="D35" s="390"/>
      <c r="E35" s="390"/>
      <c r="F35" s="390"/>
      <c r="G35" s="390"/>
      <c r="H35" s="390"/>
      <c r="I35" s="391"/>
      <c r="J35" s="391"/>
      <c r="K35" s="391"/>
      <c r="L35" s="391"/>
      <c r="M35" s="391"/>
      <c r="N35" s="45"/>
      <c r="O35" s="45"/>
      <c r="P35" s="45"/>
      <c r="Q35" s="94"/>
      <c r="R35" s="85">
        <f>IF(N35+O35&gt;1,"Error! You could be only a speaker or an attendant","")</f>
      </c>
    </row>
    <row r="36" spans="1:18" s="40" customFormat="1" ht="45" customHeight="1">
      <c r="A36" s="90"/>
      <c r="B36" s="53"/>
      <c r="C36" s="390"/>
      <c r="D36" s="390"/>
      <c r="E36" s="390"/>
      <c r="F36" s="390"/>
      <c r="G36" s="390"/>
      <c r="H36" s="390"/>
      <c r="I36" s="391"/>
      <c r="J36" s="391"/>
      <c r="K36" s="391"/>
      <c r="L36" s="391"/>
      <c r="M36" s="391"/>
      <c r="N36" s="45"/>
      <c r="O36" s="45" t="s">
        <v>125</v>
      </c>
      <c r="P36" s="45"/>
      <c r="Q36" s="94"/>
      <c r="R36" s="85" t="e">
        <f>IF(N36+O36&gt;1,"Error! You could be only a speaker or an attendant","")</f>
        <v>#VALUE!</v>
      </c>
    </row>
    <row r="37" spans="11:18" ht="18.75">
      <c r="K37" s="48"/>
      <c r="L37" s="421" t="s">
        <v>8</v>
      </c>
      <c r="M37" s="422"/>
      <c r="N37" s="96">
        <f>SUM(N7:N36)</f>
        <v>0</v>
      </c>
      <c r="O37" s="96">
        <f>SUM(O7:O36)</f>
        <v>0</v>
      </c>
      <c r="P37" s="267">
        <f>SUM(P7:P36)</f>
        <v>0</v>
      </c>
      <c r="Q37" s="95"/>
      <c r="R37" s="18"/>
    </row>
    <row r="38" spans="12:18" ht="18.75">
      <c r="L38" s="423" t="s">
        <v>9</v>
      </c>
      <c r="M38" s="424"/>
      <c r="N38" s="419">
        <f>N37+O37</f>
        <v>0</v>
      </c>
      <c r="O38" s="420"/>
      <c r="P38" s="265"/>
      <c r="Q38" s="95"/>
      <c r="R38" s="18"/>
    </row>
    <row r="39" ht="15">
      <c r="R39" s="18"/>
    </row>
    <row r="40" ht="15">
      <c r="R40" s="18"/>
    </row>
  </sheetData>
  <sheetProtection password="CC12" sheet="1"/>
  <protectedRanges>
    <protectedRange sqref="A7:Q19" name="Range1"/>
    <protectedRange sqref="A25:Q36" name="Range2"/>
  </protectedRanges>
  <mergeCells count="112">
    <mergeCell ref="C35:E35"/>
    <mergeCell ref="F35:H35"/>
    <mergeCell ref="I35:M35"/>
    <mergeCell ref="N38:O38"/>
    <mergeCell ref="L37:M37"/>
    <mergeCell ref="L38:M38"/>
    <mergeCell ref="C36:E36"/>
    <mergeCell ref="F36:H36"/>
    <mergeCell ref="I36:M36"/>
    <mergeCell ref="C34:E34"/>
    <mergeCell ref="F34:H34"/>
    <mergeCell ref="I34:M34"/>
    <mergeCell ref="C33:E33"/>
    <mergeCell ref="F33:H33"/>
    <mergeCell ref="I33:M33"/>
    <mergeCell ref="C30:E30"/>
    <mergeCell ref="F30:H30"/>
    <mergeCell ref="I30:M30"/>
    <mergeCell ref="C32:E32"/>
    <mergeCell ref="F32:H32"/>
    <mergeCell ref="I32:M32"/>
    <mergeCell ref="C31:E31"/>
    <mergeCell ref="F31:H31"/>
    <mergeCell ref="I31:M31"/>
    <mergeCell ref="F28:H28"/>
    <mergeCell ref="C28:E28"/>
    <mergeCell ref="C27:E27"/>
    <mergeCell ref="F27:H27"/>
    <mergeCell ref="F26:H26"/>
    <mergeCell ref="C26:E26"/>
    <mergeCell ref="I24:M24"/>
    <mergeCell ref="F25:H25"/>
    <mergeCell ref="C29:E29"/>
    <mergeCell ref="F29:H29"/>
    <mergeCell ref="I29:M29"/>
    <mergeCell ref="C24:E24"/>
    <mergeCell ref="F24:H24"/>
    <mergeCell ref="I25:M25"/>
    <mergeCell ref="I26:M26"/>
    <mergeCell ref="I27:M27"/>
    <mergeCell ref="I28:M28"/>
    <mergeCell ref="C25:E25"/>
    <mergeCell ref="C15:E15"/>
    <mergeCell ref="C14:E14"/>
    <mergeCell ref="I18:M18"/>
    <mergeCell ref="F18:H18"/>
    <mergeCell ref="C18:E18"/>
    <mergeCell ref="G23:H23"/>
    <mergeCell ref="I23:K23"/>
    <mergeCell ref="C21:F21"/>
    <mergeCell ref="C22:F22"/>
    <mergeCell ref="C23:F23"/>
    <mergeCell ref="I19:M19"/>
    <mergeCell ref="F19:H19"/>
    <mergeCell ref="C19:E19"/>
    <mergeCell ref="A20:O20"/>
    <mergeCell ref="L21:Q23"/>
    <mergeCell ref="F14:H14"/>
    <mergeCell ref="I16:M16"/>
    <mergeCell ref="A23:B23"/>
    <mergeCell ref="A22:B22"/>
    <mergeCell ref="G22:H22"/>
    <mergeCell ref="I22:K22"/>
    <mergeCell ref="A1:O1"/>
    <mergeCell ref="A4:B4"/>
    <mergeCell ref="C4:F4"/>
    <mergeCell ref="G4:H4"/>
    <mergeCell ref="I4:K4"/>
    <mergeCell ref="C3:F3"/>
    <mergeCell ref="A2:B2"/>
    <mergeCell ref="A21:B21"/>
    <mergeCell ref="G21:H21"/>
    <mergeCell ref="I21:K21"/>
    <mergeCell ref="F16:H16"/>
    <mergeCell ref="C16:E16"/>
    <mergeCell ref="I17:M17"/>
    <mergeCell ref="F17:H17"/>
    <mergeCell ref="C17:E17"/>
    <mergeCell ref="I14:M14"/>
    <mergeCell ref="F15:H15"/>
    <mergeCell ref="I15:M15"/>
    <mergeCell ref="I2:K2"/>
    <mergeCell ref="I7:M7"/>
    <mergeCell ref="F7:H7"/>
    <mergeCell ref="C2:F2"/>
    <mergeCell ref="G2:H2"/>
    <mergeCell ref="A3:B3"/>
    <mergeCell ref="F6:H6"/>
    <mergeCell ref="G3:H3"/>
    <mergeCell ref="I3:K3"/>
    <mergeCell ref="C6:E6"/>
    <mergeCell ref="I6:M6"/>
    <mergeCell ref="L2:Q4"/>
    <mergeCell ref="C12:E12"/>
    <mergeCell ref="F12:H12"/>
    <mergeCell ref="I12:M12"/>
    <mergeCell ref="C13:E13"/>
    <mergeCell ref="F13:H13"/>
    <mergeCell ref="I13:M13"/>
    <mergeCell ref="C7:E7"/>
    <mergeCell ref="C11:E11"/>
    <mergeCell ref="C10:E10"/>
    <mergeCell ref="C9:E9"/>
    <mergeCell ref="C8:E8"/>
    <mergeCell ref="F8:H8"/>
    <mergeCell ref="F9:H9"/>
    <mergeCell ref="F10:H10"/>
    <mergeCell ref="I11:M11"/>
    <mergeCell ref="I10:M10"/>
    <mergeCell ref="I9:M9"/>
    <mergeCell ref="I8:M8"/>
    <mergeCell ref="F11:H11"/>
  </mergeCells>
  <printOptions/>
  <pageMargins left="0.16666666666666666" right="0.0625" top="0.4" bottom="0.53125" header="0.3" footer="0.3"/>
  <pageSetup horizontalDpi="600" verticalDpi="600" orientation="landscape" paperSize="9" scale="75" r:id="rId1"/>
  <rowBreaks count="1" manualBreakCount="1">
    <brk id="1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90"/>
  <sheetViews>
    <sheetView zoomScalePageLayoutView="80" workbookViewId="0" topLeftCell="A81">
      <selection activeCell="H84" sqref="H84:L84"/>
    </sheetView>
  </sheetViews>
  <sheetFormatPr defaultColWidth="9.140625" defaultRowHeight="15"/>
  <cols>
    <col min="1" max="1" width="11.421875" style="24" customWidth="1"/>
    <col min="2" max="2" width="9.57421875" style="0" customWidth="1"/>
    <col min="3" max="3" width="24.140625" style="24" customWidth="1"/>
    <col min="4" max="4" width="15.8515625" style="22" customWidth="1"/>
    <col min="5" max="5" width="15.8515625" style="24" customWidth="1"/>
    <col min="6" max="7" width="9.00390625" style="24" customWidth="1"/>
    <col min="8" max="8" width="9.8515625" style="57" customWidth="1"/>
    <col min="9" max="9" width="10.00390625" style="57" customWidth="1"/>
    <col min="10" max="11" width="9.8515625" style="57" customWidth="1"/>
    <col min="12" max="12" width="9.8515625" style="71" customWidth="1"/>
    <col min="13" max="13" width="5.8515625" style="63" customWidth="1"/>
  </cols>
  <sheetData>
    <row r="1" spans="1:13" ht="23.25">
      <c r="A1" s="437" t="s">
        <v>21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9"/>
      <c r="M1" s="278"/>
    </row>
    <row r="2" spans="1:13" ht="15.75" customHeight="1">
      <c r="A2" s="427" t="s">
        <v>3</v>
      </c>
      <c r="B2" s="427"/>
      <c r="C2" s="32">
        <f>Title!B13</f>
        <v>0</v>
      </c>
      <c r="D2" s="32" t="s">
        <v>1</v>
      </c>
      <c r="E2" s="32">
        <f>Title!B19</f>
        <v>0</v>
      </c>
      <c r="F2" s="352" t="s">
        <v>74</v>
      </c>
      <c r="G2" s="360"/>
      <c r="H2" s="360"/>
      <c r="I2" s="360"/>
      <c r="J2" s="440"/>
      <c r="K2" s="440"/>
      <c r="L2" s="440"/>
      <c r="M2" s="277"/>
    </row>
    <row r="3" spans="1:13" ht="15.75" customHeight="1">
      <c r="A3" s="427" t="s">
        <v>20</v>
      </c>
      <c r="B3" s="427"/>
      <c r="C3" s="32">
        <f>Title!B15</f>
        <v>0</v>
      </c>
      <c r="D3" s="32" t="s">
        <v>2</v>
      </c>
      <c r="E3" s="32">
        <f>Title!B21</f>
        <v>0</v>
      </c>
      <c r="F3" s="362"/>
      <c r="G3" s="363"/>
      <c r="H3" s="363"/>
      <c r="I3" s="363"/>
      <c r="J3" s="328"/>
      <c r="K3" s="328"/>
      <c r="L3" s="328"/>
      <c r="M3" s="277"/>
    </row>
    <row r="4" spans="1:13" ht="15.75" customHeight="1">
      <c r="A4" s="427" t="s">
        <v>15</v>
      </c>
      <c r="B4" s="427"/>
      <c r="C4" s="32">
        <f>Title!B17</f>
        <v>0</v>
      </c>
      <c r="D4" s="32" t="s">
        <v>18</v>
      </c>
      <c r="E4" s="32" t="str">
        <f>Title!B23</f>
        <v>2016-2017</v>
      </c>
      <c r="F4" s="365"/>
      <c r="G4" s="366"/>
      <c r="H4" s="366"/>
      <c r="I4" s="366"/>
      <c r="J4" s="441"/>
      <c r="K4" s="441"/>
      <c r="L4" s="441"/>
      <c r="M4" s="277"/>
    </row>
    <row r="5" spans="1:13" ht="15">
      <c r="A5" s="23"/>
      <c r="B5" s="3"/>
      <c r="C5" s="23"/>
      <c r="D5" s="25"/>
      <c r="E5" s="23"/>
      <c r="F5" s="23"/>
      <c r="G5" s="23"/>
      <c r="H5" s="58"/>
      <c r="I5" s="58"/>
      <c r="J5" s="58"/>
      <c r="K5" s="58"/>
      <c r="L5" s="67"/>
      <c r="M5" s="64"/>
    </row>
    <row r="6" spans="1:13" ht="37.5" customHeight="1">
      <c r="A6" s="257" t="s">
        <v>10</v>
      </c>
      <c r="B6" s="257" t="s">
        <v>13</v>
      </c>
      <c r="C6" s="256" t="s">
        <v>11</v>
      </c>
      <c r="D6" s="256" t="s">
        <v>12</v>
      </c>
      <c r="E6" s="353" t="s">
        <v>14</v>
      </c>
      <c r="F6" s="429"/>
      <c r="G6" s="354"/>
      <c r="H6" s="275" t="s">
        <v>7</v>
      </c>
      <c r="I6" s="271" t="s">
        <v>22</v>
      </c>
      <c r="J6" s="305" t="s">
        <v>208</v>
      </c>
      <c r="K6" s="305" t="s">
        <v>209</v>
      </c>
      <c r="L6" s="276" t="s">
        <v>87</v>
      </c>
      <c r="M6" s="247"/>
    </row>
    <row r="7" spans="1:13" ht="44.25" customHeight="1">
      <c r="A7" s="54"/>
      <c r="B7" s="54"/>
      <c r="C7" s="55"/>
      <c r="D7" s="55"/>
      <c r="E7" s="428"/>
      <c r="F7" s="428"/>
      <c r="G7" s="428"/>
      <c r="H7" s="56"/>
      <c r="I7" s="56"/>
      <c r="J7" s="56"/>
      <c r="K7" s="56"/>
      <c r="L7" s="261"/>
      <c r="M7" s="66">
        <f aca="true" t="shared" si="0" ref="M7:M53">IF(H7+I7&gt;1,"ERROR! You cannot be speaker &amp; attendant at one time","")</f>
      </c>
    </row>
    <row r="8" spans="1:13" s="30" customFormat="1" ht="44.25" customHeight="1">
      <c r="A8" s="54"/>
      <c r="B8" s="54"/>
      <c r="C8" s="55"/>
      <c r="D8" s="55"/>
      <c r="E8" s="428"/>
      <c r="F8" s="428"/>
      <c r="G8" s="428"/>
      <c r="H8" s="56"/>
      <c r="I8" s="56"/>
      <c r="J8" s="56"/>
      <c r="K8" s="56"/>
      <c r="L8" s="69"/>
      <c r="M8" s="66">
        <f t="shared" si="0"/>
      </c>
    </row>
    <row r="9" spans="1:13" s="30" customFormat="1" ht="44.25" customHeight="1">
      <c r="A9" s="54"/>
      <c r="B9" s="54"/>
      <c r="C9" s="55"/>
      <c r="D9" s="55"/>
      <c r="E9" s="428"/>
      <c r="F9" s="428"/>
      <c r="G9" s="428"/>
      <c r="H9" s="56"/>
      <c r="I9" s="56"/>
      <c r="J9" s="56"/>
      <c r="K9" s="56"/>
      <c r="L9" s="69"/>
      <c r="M9" s="66">
        <f t="shared" si="0"/>
      </c>
    </row>
    <row r="10" spans="1:13" s="30" customFormat="1" ht="44.25" customHeight="1">
      <c r="A10" s="54"/>
      <c r="B10" s="54"/>
      <c r="C10" s="55"/>
      <c r="D10" s="55"/>
      <c r="E10" s="428"/>
      <c r="F10" s="428"/>
      <c r="G10" s="428"/>
      <c r="H10" s="56"/>
      <c r="I10" s="56"/>
      <c r="J10" s="56"/>
      <c r="K10" s="56"/>
      <c r="L10" s="69"/>
      <c r="M10" s="66">
        <f t="shared" si="0"/>
      </c>
    </row>
    <row r="11" spans="1:13" s="30" customFormat="1" ht="44.25" customHeight="1">
      <c r="A11" s="54"/>
      <c r="B11" s="54"/>
      <c r="C11" s="55"/>
      <c r="D11" s="55"/>
      <c r="E11" s="428"/>
      <c r="F11" s="428"/>
      <c r="G11" s="428"/>
      <c r="H11" s="56"/>
      <c r="I11" s="56"/>
      <c r="J11" s="56"/>
      <c r="K11" s="56"/>
      <c r="L11" s="69"/>
      <c r="M11" s="66">
        <f t="shared" si="0"/>
      </c>
    </row>
    <row r="12" spans="1:13" ht="44.25" customHeight="1">
      <c r="A12" s="54"/>
      <c r="B12" s="54"/>
      <c r="C12" s="55"/>
      <c r="D12" s="55"/>
      <c r="E12" s="428"/>
      <c r="F12" s="428"/>
      <c r="G12" s="428"/>
      <c r="H12" s="56"/>
      <c r="I12" s="56"/>
      <c r="J12" s="56"/>
      <c r="K12" s="56"/>
      <c r="L12" s="69"/>
      <c r="M12" s="66">
        <f t="shared" si="0"/>
      </c>
    </row>
    <row r="13" spans="1:13" ht="44.25" customHeight="1">
      <c r="A13" s="54"/>
      <c r="B13" s="54"/>
      <c r="C13" s="55"/>
      <c r="D13" s="55"/>
      <c r="E13" s="428"/>
      <c r="F13" s="428"/>
      <c r="G13" s="428"/>
      <c r="H13" s="56"/>
      <c r="I13" s="56"/>
      <c r="J13" s="56"/>
      <c r="K13" s="56"/>
      <c r="L13" s="69"/>
      <c r="M13" s="66">
        <f t="shared" si="0"/>
      </c>
    </row>
    <row r="14" spans="1:13" ht="44.25" customHeight="1">
      <c r="A14" s="54"/>
      <c r="B14" s="54"/>
      <c r="C14" s="55"/>
      <c r="D14" s="55"/>
      <c r="E14" s="430"/>
      <c r="F14" s="430"/>
      <c r="G14" s="430"/>
      <c r="H14" s="56"/>
      <c r="I14" s="56"/>
      <c r="J14" s="56"/>
      <c r="K14" s="56"/>
      <c r="L14" s="69"/>
      <c r="M14" s="66">
        <f t="shared" si="0"/>
      </c>
    </row>
    <row r="15" spans="1:13" ht="23.25">
      <c r="A15" s="366" t="s">
        <v>21</v>
      </c>
      <c r="B15" s="366"/>
      <c r="C15" s="366"/>
      <c r="D15" s="366"/>
      <c r="E15" s="366"/>
      <c r="F15" s="363"/>
      <c r="G15" s="363"/>
      <c r="H15" s="363"/>
      <c r="I15" s="363"/>
      <c r="J15" s="270"/>
      <c r="K15" s="270"/>
      <c r="L15" s="65"/>
      <c r="M15" s="66">
        <f t="shared" si="0"/>
      </c>
    </row>
    <row r="16" spans="1:13" ht="15.75" customHeight="1">
      <c r="A16" s="425" t="s">
        <v>3</v>
      </c>
      <c r="B16" s="426"/>
      <c r="C16" s="28">
        <f>C2</f>
        <v>0</v>
      </c>
      <c r="D16" s="29" t="s">
        <v>1</v>
      </c>
      <c r="E16" s="28">
        <f>E2</f>
        <v>0</v>
      </c>
      <c r="F16" s="352" t="s">
        <v>74</v>
      </c>
      <c r="G16" s="360"/>
      <c r="H16" s="360"/>
      <c r="I16" s="360"/>
      <c r="J16" s="440"/>
      <c r="K16" s="440"/>
      <c r="L16" s="361"/>
      <c r="M16" s="66">
        <f t="shared" si="0"/>
      </c>
    </row>
    <row r="17" spans="1:13" ht="15.75" customHeight="1">
      <c r="A17" s="425" t="s">
        <v>20</v>
      </c>
      <c r="B17" s="426"/>
      <c r="C17" s="28">
        <f>C3</f>
        <v>0</v>
      </c>
      <c r="D17" s="29" t="s">
        <v>2</v>
      </c>
      <c r="E17" s="28">
        <f>E3</f>
        <v>0</v>
      </c>
      <c r="F17" s="362"/>
      <c r="G17" s="363"/>
      <c r="H17" s="363"/>
      <c r="I17" s="363"/>
      <c r="J17" s="442"/>
      <c r="K17" s="442"/>
      <c r="L17" s="364"/>
      <c r="M17" s="66">
        <f t="shared" si="0"/>
      </c>
    </row>
    <row r="18" spans="1:13" ht="15.75" customHeight="1">
      <c r="A18" s="425" t="s">
        <v>15</v>
      </c>
      <c r="B18" s="426"/>
      <c r="C18" s="28">
        <f>C4</f>
        <v>0</v>
      </c>
      <c r="D18" s="29" t="s">
        <v>18</v>
      </c>
      <c r="E18" s="28" t="str">
        <f>E4</f>
        <v>2016-2017</v>
      </c>
      <c r="F18" s="365"/>
      <c r="G18" s="366"/>
      <c r="H18" s="366"/>
      <c r="I18" s="366"/>
      <c r="J18" s="441"/>
      <c r="K18" s="441"/>
      <c r="L18" s="367"/>
      <c r="M18" s="66">
        <f t="shared" si="0"/>
      </c>
    </row>
    <row r="19" spans="1:13" ht="29.25" customHeight="1">
      <c r="A19" s="257" t="s">
        <v>10</v>
      </c>
      <c r="B19" s="257" t="s">
        <v>13</v>
      </c>
      <c r="C19" s="256" t="s">
        <v>11</v>
      </c>
      <c r="D19" s="256" t="s">
        <v>12</v>
      </c>
      <c r="E19" s="353" t="s">
        <v>14</v>
      </c>
      <c r="F19" s="429"/>
      <c r="G19" s="354"/>
      <c r="H19" s="275" t="s">
        <v>7</v>
      </c>
      <c r="I19" s="256" t="s">
        <v>22</v>
      </c>
      <c r="J19" s="271" t="str">
        <f>J6</f>
        <v>Speaker N J</v>
      </c>
      <c r="K19" s="305" t="str">
        <f>K6</f>
        <v>Speaker   Int J</v>
      </c>
      <c r="L19" s="276" t="s">
        <v>87</v>
      </c>
      <c r="M19" s="66" t="e">
        <f t="shared" si="0"/>
        <v>#VALUE!</v>
      </c>
    </row>
    <row r="20" spans="1:13" s="30" customFormat="1" ht="44.25" customHeight="1">
      <c r="A20" s="54"/>
      <c r="B20" s="54"/>
      <c r="C20" s="55"/>
      <c r="D20" s="55"/>
      <c r="E20" s="428"/>
      <c r="F20" s="428"/>
      <c r="G20" s="428"/>
      <c r="H20" s="56"/>
      <c r="I20" s="56"/>
      <c r="J20" s="56"/>
      <c r="K20" s="56"/>
      <c r="L20" s="69"/>
      <c r="M20" s="66">
        <f t="shared" si="0"/>
      </c>
    </row>
    <row r="21" spans="1:13" s="30" customFormat="1" ht="44.25" customHeight="1">
      <c r="A21" s="54"/>
      <c r="B21" s="54"/>
      <c r="C21" s="55"/>
      <c r="D21" s="55"/>
      <c r="E21" s="428"/>
      <c r="F21" s="428"/>
      <c r="G21" s="428"/>
      <c r="H21" s="56"/>
      <c r="I21" s="56"/>
      <c r="J21" s="56"/>
      <c r="K21" s="56"/>
      <c r="L21" s="69"/>
      <c r="M21" s="66">
        <f t="shared" si="0"/>
      </c>
    </row>
    <row r="22" spans="1:13" s="30" customFormat="1" ht="44.25" customHeight="1">
      <c r="A22" s="54"/>
      <c r="B22" s="54"/>
      <c r="C22" s="55"/>
      <c r="D22" s="55"/>
      <c r="E22" s="428"/>
      <c r="F22" s="428"/>
      <c r="G22" s="428"/>
      <c r="H22" s="56"/>
      <c r="I22" s="56"/>
      <c r="J22" s="56"/>
      <c r="K22" s="56"/>
      <c r="L22" s="69"/>
      <c r="M22" s="66">
        <f t="shared" si="0"/>
      </c>
    </row>
    <row r="23" spans="1:13" s="30" customFormat="1" ht="44.25" customHeight="1">
      <c r="A23" s="54"/>
      <c r="B23" s="54"/>
      <c r="C23" s="55"/>
      <c r="D23" s="55"/>
      <c r="E23" s="428"/>
      <c r="F23" s="428"/>
      <c r="G23" s="428"/>
      <c r="H23" s="56"/>
      <c r="I23" s="56"/>
      <c r="J23" s="56"/>
      <c r="K23" s="56"/>
      <c r="L23" s="69"/>
      <c r="M23" s="66">
        <f t="shared" si="0"/>
      </c>
    </row>
    <row r="24" spans="1:13" s="73" customFormat="1" ht="44.25" customHeight="1">
      <c r="A24" s="54"/>
      <c r="B24" s="54"/>
      <c r="C24" s="55"/>
      <c r="D24" s="55"/>
      <c r="E24" s="431"/>
      <c r="F24" s="432"/>
      <c r="G24" s="433"/>
      <c r="H24" s="56"/>
      <c r="I24" s="56"/>
      <c r="J24" s="56"/>
      <c r="K24" s="56"/>
      <c r="L24" s="69"/>
      <c r="M24" s="66"/>
    </row>
    <row r="25" spans="1:13" s="73" customFormat="1" ht="44.25" customHeight="1">
      <c r="A25" s="54"/>
      <c r="B25" s="54"/>
      <c r="C25" s="55"/>
      <c r="D25" s="55"/>
      <c r="E25" s="431"/>
      <c r="F25" s="432"/>
      <c r="G25" s="433"/>
      <c r="H25" s="56"/>
      <c r="I25" s="56"/>
      <c r="J25" s="56"/>
      <c r="K25" s="56"/>
      <c r="L25" s="69"/>
      <c r="M25" s="66"/>
    </row>
    <row r="26" spans="1:13" s="73" customFormat="1" ht="44.25" customHeight="1">
      <c r="A26" s="54"/>
      <c r="B26" s="54"/>
      <c r="C26" s="55"/>
      <c r="D26" s="55"/>
      <c r="E26" s="431"/>
      <c r="F26" s="432"/>
      <c r="G26" s="433"/>
      <c r="H26" s="56"/>
      <c r="I26" s="56"/>
      <c r="J26" s="56"/>
      <c r="K26" s="56"/>
      <c r="L26" s="69"/>
      <c r="M26" s="66"/>
    </row>
    <row r="27" spans="1:13" s="73" customFormat="1" ht="44.25" customHeight="1">
      <c r="A27" s="54"/>
      <c r="B27" s="54"/>
      <c r="C27" s="55"/>
      <c r="D27" s="55"/>
      <c r="E27" s="431"/>
      <c r="F27" s="432"/>
      <c r="G27" s="433"/>
      <c r="H27" s="56"/>
      <c r="I27" s="56"/>
      <c r="J27" s="56"/>
      <c r="K27" s="56"/>
      <c r="L27" s="69"/>
      <c r="M27" s="66"/>
    </row>
    <row r="28" spans="1:13" s="30" customFormat="1" ht="44.25" customHeight="1">
      <c r="A28" s="54"/>
      <c r="B28" s="54"/>
      <c r="C28" s="55"/>
      <c r="D28" s="55"/>
      <c r="E28" s="428"/>
      <c r="F28" s="428"/>
      <c r="G28" s="428"/>
      <c r="H28" s="56"/>
      <c r="I28" s="56"/>
      <c r="J28" s="56"/>
      <c r="K28" s="56"/>
      <c r="L28" s="69"/>
      <c r="M28" s="66">
        <f t="shared" si="0"/>
      </c>
    </row>
    <row r="29" spans="1:13" ht="36" customHeight="1">
      <c r="A29" s="366" t="s">
        <v>21</v>
      </c>
      <c r="B29" s="366"/>
      <c r="C29" s="366"/>
      <c r="D29" s="366"/>
      <c r="E29" s="366"/>
      <c r="F29" s="366"/>
      <c r="G29" s="366"/>
      <c r="H29" s="366"/>
      <c r="I29" s="366"/>
      <c r="J29" s="270"/>
      <c r="K29" s="270"/>
      <c r="L29" s="65"/>
      <c r="M29" s="66">
        <f t="shared" si="0"/>
      </c>
    </row>
    <row r="30" spans="1:13" ht="15.75" customHeight="1">
      <c r="A30" s="425" t="s">
        <v>3</v>
      </c>
      <c r="B30" s="426"/>
      <c r="C30" s="28">
        <f>C2</f>
        <v>0</v>
      </c>
      <c r="D30" s="29" t="s">
        <v>1</v>
      </c>
      <c r="E30" s="28">
        <f>E16</f>
        <v>0</v>
      </c>
      <c r="F30" s="352" t="str">
        <f>F2</f>
        <v>Seminars</v>
      </c>
      <c r="G30" s="360"/>
      <c r="H30" s="360"/>
      <c r="I30" s="434"/>
      <c r="J30" s="270"/>
      <c r="K30" s="270"/>
      <c r="L30" s="65"/>
      <c r="M30" s="66">
        <f t="shared" si="0"/>
      </c>
    </row>
    <row r="31" spans="1:13" ht="15.75" customHeight="1">
      <c r="A31" s="425" t="s">
        <v>20</v>
      </c>
      <c r="B31" s="426"/>
      <c r="C31" s="28">
        <f>C3</f>
        <v>0</v>
      </c>
      <c r="D31" s="29" t="s">
        <v>2</v>
      </c>
      <c r="E31" s="28">
        <f>E17</f>
        <v>0</v>
      </c>
      <c r="F31" s="362"/>
      <c r="G31" s="363"/>
      <c r="H31" s="363"/>
      <c r="I31" s="435"/>
      <c r="J31" s="270"/>
      <c r="K31" s="270"/>
      <c r="L31" s="65"/>
      <c r="M31" s="66">
        <f t="shared" si="0"/>
      </c>
    </row>
    <row r="32" spans="1:13" ht="15.75" customHeight="1">
      <c r="A32" s="425" t="s">
        <v>15</v>
      </c>
      <c r="B32" s="426"/>
      <c r="C32" s="28">
        <f>C4</f>
        <v>0</v>
      </c>
      <c r="D32" s="29" t="s">
        <v>18</v>
      </c>
      <c r="E32" s="28" t="str">
        <f>E18</f>
        <v>2016-2017</v>
      </c>
      <c r="F32" s="365"/>
      <c r="G32" s="366"/>
      <c r="H32" s="366"/>
      <c r="I32" s="436"/>
      <c r="J32" s="270"/>
      <c r="K32" s="270"/>
      <c r="L32" s="65"/>
      <c r="M32" s="66">
        <f t="shared" si="0"/>
      </c>
    </row>
    <row r="33" spans="1:13" ht="38.25" customHeight="1">
      <c r="A33" s="257" t="s">
        <v>10</v>
      </c>
      <c r="B33" s="257" t="s">
        <v>13</v>
      </c>
      <c r="C33" s="256" t="s">
        <v>11</v>
      </c>
      <c r="D33" s="256" t="s">
        <v>12</v>
      </c>
      <c r="E33" s="353" t="s">
        <v>14</v>
      </c>
      <c r="F33" s="429"/>
      <c r="G33" s="354"/>
      <c r="H33" s="275" t="str">
        <f>H6</f>
        <v>Attendence</v>
      </c>
      <c r="I33" s="271" t="str">
        <f>I6</f>
        <v>Speaker</v>
      </c>
      <c r="J33" s="271" t="str">
        <f>J6</f>
        <v>Speaker N J</v>
      </c>
      <c r="K33" s="271" t="str">
        <f>K6</f>
        <v>Speaker   Int J</v>
      </c>
      <c r="L33" s="276" t="str">
        <f>L6</f>
        <v>Document code</v>
      </c>
      <c r="M33" s="66"/>
    </row>
    <row r="34" spans="1:13" s="30" customFormat="1" ht="45" customHeight="1">
      <c r="A34" s="59"/>
      <c r="B34" s="44"/>
      <c r="C34" s="60"/>
      <c r="D34" s="55"/>
      <c r="E34" s="428"/>
      <c r="F34" s="428"/>
      <c r="G34" s="428"/>
      <c r="H34" s="56"/>
      <c r="I34" s="56"/>
      <c r="J34" s="56"/>
      <c r="K34" s="56"/>
      <c r="L34" s="69"/>
      <c r="M34" s="66">
        <f t="shared" si="0"/>
      </c>
    </row>
    <row r="35" spans="1:13" s="30" customFormat="1" ht="44.25" customHeight="1">
      <c r="A35" s="54"/>
      <c r="B35" s="54"/>
      <c r="C35" s="55"/>
      <c r="D35" s="55"/>
      <c r="E35" s="428"/>
      <c r="F35" s="428"/>
      <c r="G35" s="428"/>
      <c r="H35" s="56"/>
      <c r="I35" s="56"/>
      <c r="J35" s="56"/>
      <c r="K35" s="56"/>
      <c r="L35" s="69"/>
      <c r="M35" s="66">
        <f t="shared" si="0"/>
      </c>
    </row>
    <row r="36" spans="1:13" s="30" customFormat="1" ht="44.25" customHeight="1">
      <c r="A36" s="54"/>
      <c r="B36" s="54"/>
      <c r="C36" s="55"/>
      <c r="D36" s="55"/>
      <c r="E36" s="428"/>
      <c r="F36" s="428"/>
      <c r="G36" s="428"/>
      <c r="H36" s="56"/>
      <c r="I36" s="56"/>
      <c r="J36" s="56"/>
      <c r="K36" s="56"/>
      <c r="L36" s="69"/>
      <c r="M36" s="66">
        <f t="shared" si="0"/>
      </c>
    </row>
    <row r="37" spans="1:13" s="30" customFormat="1" ht="44.25" customHeight="1">
      <c r="A37" s="54"/>
      <c r="B37" s="54"/>
      <c r="C37" s="55"/>
      <c r="D37" s="55"/>
      <c r="E37" s="428"/>
      <c r="F37" s="428"/>
      <c r="G37" s="428"/>
      <c r="H37" s="56"/>
      <c r="I37" s="56"/>
      <c r="J37" s="56"/>
      <c r="K37" s="56"/>
      <c r="L37" s="69"/>
      <c r="M37" s="66">
        <f t="shared" si="0"/>
      </c>
    </row>
    <row r="38" spans="1:13" s="30" customFormat="1" ht="44.25" customHeight="1">
      <c r="A38" s="54"/>
      <c r="B38" s="54"/>
      <c r="C38" s="55"/>
      <c r="D38" s="55"/>
      <c r="E38" s="428"/>
      <c r="F38" s="428"/>
      <c r="G38" s="428"/>
      <c r="H38" s="56"/>
      <c r="I38" s="56"/>
      <c r="J38" s="56"/>
      <c r="K38" s="56"/>
      <c r="L38" s="69"/>
      <c r="M38" s="66">
        <f t="shared" si="0"/>
      </c>
    </row>
    <row r="39" spans="1:13" s="30" customFormat="1" ht="44.25" customHeight="1">
      <c r="A39" s="54"/>
      <c r="B39" s="54"/>
      <c r="C39" s="55"/>
      <c r="D39" s="55"/>
      <c r="E39" s="428"/>
      <c r="F39" s="428"/>
      <c r="G39" s="428"/>
      <c r="H39" s="56"/>
      <c r="I39" s="56"/>
      <c r="J39" s="56"/>
      <c r="K39" s="56"/>
      <c r="L39" s="69"/>
      <c r="M39" s="66">
        <f t="shared" si="0"/>
      </c>
    </row>
    <row r="40" spans="1:13" s="30" customFormat="1" ht="44.25" customHeight="1">
      <c r="A40" s="54"/>
      <c r="B40" s="54"/>
      <c r="C40" s="55"/>
      <c r="D40" s="55"/>
      <c r="E40" s="428"/>
      <c r="F40" s="428"/>
      <c r="G40" s="428"/>
      <c r="H40" s="56"/>
      <c r="I40" s="56"/>
      <c r="J40" s="56"/>
      <c r="K40" s="56"/>
      <c r="L40" s="69"/>
      <c r="M40" s="66">
        <f t="shared" si="0"/>
      </c>
    </row>
    <row r="41" spans="1:13" s="73" customFormat="1" ht="44.25" customHeight="1">
      <c r="A41" s="54"/>
      <c r="B41" s="54"/>
      <c r="C41" s="55"/>
      <c r="D41" s="55"/>
      <c r="E41" s="431"/>
      <c r="F41" s="432"/>
      <c r="G41" s="433"/>
      <c r="H41" s="56"/>
      <c r="I41" s="56"/>
      <c r="J41" s="56"/>
      <c r="K41" s="56"/>
      <c r="L41" s="69"/>
      <c r="M41" s="66">
        <f t="shared" si="0"/>
      </c>
    </row>
    <row r="42" spans="1:13" s="30" customFormat="1" ht="44.25" customHeight="1">
      <c r="A42" s="54"/>
      <c r="B42" s="54"/>
      <c r="C42" s="55"/>
      <c r="D42" s="55"/>
      <c r="E42" s="428"/>
      <c r="F42" s="428"/>
      <c r="G42" s="428"/>
      <c r="H42" s="56"/>
      <c r="I42" s="56"/>
      <c r="J42" s="56"/>
      <c r="K42" s="56"/>
      <c r="L42" s="69"/>
      <c r="M42" s="66">
        <f t="shared" si="0"/>
      </c>
    </row>
    <row r="43" spans="1:13" s="30" customFormat="1" ht="33.75" customHeight="1">
      <c r="A43" s="31"/>
      <c r="C43" s="31"/>
      <c r="D43" s="269" t="s">
        <v>21</v>
      </c>
      <c r="E43" s="270"/>
      <c r="F43" s="62"/>
      <c r="G43" s="62"/>
      <c r="H43" s="61"/>
      <c r="I43" s="61"/>
      <c r="J43" s="61"/>
      <c r="K43" s="61"/>
      <c r="L43" s="70"/>
      <c r="M43" s="66">
        <f t="shared" si="0"/>
      </c>
    </row>
    <row r="44" spans="1:13" ht="30.75" customHeight="1">
      <c r="A44" s="425" t="s">
        <v>3</v>
      </c>
      <c r="B44" s="426"/>
      <c r="C44" s="28">
        <f>C2</f>
        <v>0</v>
      </c>
      <c r="D44" s="269"/>
      <c r="E44" s="270"/>
      <c r="F44" s="350" t="str">
        <f>F2</f>
        <v>Seminars</v>
      </c>
      <c r="G44" s="350"/>
      <c r="H44" s="350"/>
      <c r="I44" s="350"/>
      <c r="J44" s="270"/>
      <c r="K44" s="270"/>
      <c r="L44" s="65"/>
      <c r="M44" s="66">
        <f t="shared" si="0"/>
      </c>
    </row>
    <row r="45" spans="1:13" ht="30" customHeight="1">
      <c r="A45" s="425" t="s">
        <v>20</v>
      </c>
      <c r="B45" s="426"/>
      <c r="C45" s="304">
        <f>C3</f>
        <v>0</v>
      </c>
      <c r="D45" s="29" t="s">
        <v>2</v>
      </c>
      <c r="E45" s="304">
        <f>E3</f>
        <v>0</v>
      </c>
      <c r="F45" s="350"/>
      <c r="G45" s="350"/>
      <c r="H45" s="350"/>
      <c r="I45" s="350"/>
      <c r="J45" s="270"/>
      <c r="K45" s="270"/>
      <c r="L45" s="65"/>
      <c r="M45" s="66">
        <f t="shared" si="0"/>
      </c>
    </row>
    <row r="46" spans="1:13" ht="28.5" customHeight="1">
      <c r="A46" s="425" t="s">
        <v>15</v>
      </c>
      <c r="B46" s="426"/>
      <c r="C46" s="304">
        <f>C4</f>
        <v>0</v>
      </c>
      <c r="D46" s="29" t="s">
        <v>18</v>
      </c>
      <c r="E46" s="304" t="str">
        <f>E4</f>
        <v>2016-2017</v>
      </c>
      <c r="F46" s="350"/>
      <c r="G46" s="350"/>
      <c r="H46" s="350"/>
      <c r="I46" s="350"/>
      <c r="J46" s="270"/>
      <c r="K46" s="270"/>
      <c r="L46" s="65"/>
      <c r="M46" s="66">
        <f t="shared" si="0"/>
      </c>
    </row>
    <row r="47" spans="1:13" ht="39.75" customHeight="1">
      <c r="A47" s="257" t="s">
        <v>10</v>
      </c>
      <c r="B47" s="257" t="s">
        <v>13</v>
      </c>
      <c r="C47" s="256" t="s">
        <v>11</v>
      </c>
      <c r="D47" s="256" t="s">
        <v>12</v>
      </c>
      <c r="E47" s="353" t="s">
        <v>14</v>
      </c>
      <c r="F47" s="429"/>
      <c r="G47" s="354"/>
      <c r="H47" s="275" t="str">
        <f>H6</f>
        <v>Attendence</v>
      </c>
      <c r="I47" s="303" t="str">
        <f>I6</f>
        <v>Speaker</v>
      </c>
      <c r="J47" s="305" t="str">
        <f>J6</f>
        <v>Speaker N J</v>
      </c>
      <c r="K47" s="305" t="str">
        <f>K6</f>
        <v>Speaker   Int J</v>
      </c>
      <c r="L47" s="276" t="str">
        <f>L6</f>
        <v>Document code</v>
      </c>
      <c r="M47" s="66" t="e">
        <f t="shared" si="0"/>
        <v>#VALUE!</v>
      </c>
    </row>
    <row r="48" spans="1:13" s="30" customFormat="1" ht="44.25" customHeight="1">
      <c r="A48" s="54"/>
      <c r="B48" s="54"/>
      <c r="C48" s="55"/>
      <c r="D48" s="55"/>
      <c r="E48" s="428"/>
      <c r="F48" s="428"/>
      <c r="G48" s="428"/>
      <c r="H48" s="56"/>
      <c r="I48" s="56"/>
      <c r="J48" s="56"/>
      <c r="K48" s="56"/>
      <c r="L48" s="69"/>
      <c r="M48" s="66">
        <f t="shared" si="0"/>
      </c>
    </row>
    <row r="49" spans="1:13" s="30" customFormat="1" ht="44.25" customHeight="1">
      <c r="A49" s="54"/>
      <c r="B49" s="54"/>
      <c r="C49" s="55"/>
      <c r="D49" s="55"/>
      <c r="E49" s="428"/>
      <c r="F49" s="428"/>
      <c r="G49" s="428"/>
      <c r="H49" s="56"/>
      <c r="I49" s="56"/>
      <c r="J49" s="56"/>
      <c r="K49" s="56"/>
      <c r="L49" s="69"/>
      <c r="M49" s="66">
        <f t="shared" si="0"/>
      </c>
    </row>
    <row r="50" spans="1:13" s="30" customFormat="1" ht="44.25" customHeight="1">
      <c r="A50" s="54"/>
      <c r="B50" s="54"/>
      <c r="C50" s="55"/>
      <c r="D50" s="55"/>
      <c r="E50" s="428"/>
      <c r="F50" s="428"/>
      <c r="G50" s="428"/>
      <c r="H50" s="56"/>
      <c r="I50" s="56"/>
      <c r="J50" s="56"/>
      <c r="K50" s="56"/>
      <c r="L50" s="69"/>
      <c r="M50" s="66">
        <f t="shared" si="0"/>
      </c>
    </row>
    <row r="51" spans="1:13" s="30" customFormat="1" ht="44.25" customHeight="1">
      <c r="A51" s="54"/>
      <c r="B51" s="54"/>
      <c r="C51" s="55"/>
      <c r="D51" s="55"/>
      <c r="E51" s="428"/>
      <c r="F51" s="428"/>
      <c r="G51" s="428"/>
      <c r="H51" s="56"/>
      <c r="I51" s="56"/>
      <c r="J51" s="56"/>
      <c r="K51" s="56"/>
      <c r="L51" s="69"/>
      <c r="M51" s="66">
        <f t="shared" si="0"/>
      </c>
    </row>
    <row r="52" spans="1:13" s="30" customFormat="1" ht="44.25" customHeight="1">
      <c r="A52" s="54"/>
      <c r="B52" s="54"/>
      <c r="C52" s="55"/>
      <c r="D52" s="55"/>
      <c r="E52" s="428"/>
      <c r="F52" s="428"/>
      <c r="G52" s="428"/>
      <c r="H52" s="56"/>
      <c r="I52" s="56"/>
      <c r="J52" s="56"/>
      <c r="K52" s="56"/>
      <c r="L52" s="69"/>
      <c r="M52" s="66">
        <f t="shared" si="0"/>
      </c>
    </row>
    <row r="53" spans="1:13" s="30" customFormat="1" ht="44.25" customHeight="1">
      <c r="A53" s="54"/>
      <c r="B53" s="54"/>
      <c r="C53" s="55"/>
      <c r="D53" s="55"/>
      <c r="E53" s="431"/>
      <c r="F53" s="432"/>
      <c r="G53" s="433"/>
      <c r="H53" s="56"/>
      <c r="I53" s="56"/>
      <c r="J53" s="56"/>
      <c r="K53" s="56"/>
      <c r="L53" s="69"/>
      <c r="M53" s="66">
        <f t="shared" si="0"/>
      </c>
    </row>
    <row r="54" spans="1:13" s="30" customFormat="1" ht="44.25" customHeight="1">
      <c r="A54" s="54"/>
      <c r="B54" s="54"/>
      <c r="C54" s="55"/>
      <c r="D54" s="55"/>
      <c r="E54" s="431"/>
      <c r="F54" s="432"/>
      <c r="G54" s="433"/>
      <c r="H54" s="56"/>
      <c r="I54" s="56"/>
      <c r="J54" s="56"/>
      <c r="K54" s="56"/>
      <c r="L54" s="69"/>
      <c r="M54" s="66">
        <f>IF(H54+I54&gt;1,"ERROR! You cannot be speaker &amp; attendant at one time","")</f>
      </c>
    </row>
    <row r="55" spans="1:13" s="73" customFormat="1" ht="44.25" customHeight="1">
      <c r="A55" s="54"/>
      <c r="B55" s="54"/>
      <c r="C55" s="55"/>
      <c r="D55" s="55"/>
      <c r="E55" s="431"/>
      <c r="F55" s="432"/>
      <c r="G55" s="433"/>
      <c r="H55" s="56"/>
      <c r="I55" s="56"/>
      <c r="J55" s="56"/>
      <c r="K55" s="56"/>
      <c r="L55" s="69"/>
      <c r="M55" s="66"/>
    </row>
    <row r="56" spans="1:13" s="73" customFormat="1" ht="24.75" customHeight="1">
      <c r="A56" s="437" t="s">
        <v>21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9"/>
      <c r="M56" s="66"/>
    </row>
    <row r="57" spans="1:13" s="73" customFormat="1" ht="21.75" customHeight="1">
      <c r="A57" s="427" t="s">
        <v>3</v>
      </c>
      <c r="B57" s="427"/>
      <c r="C57" s="32">
        <f>C2</f>
        <v>0</v>
      </c>
      <c r="D57" s="32" t="s">
        <v>1</v>
      </c>
      <c r="E57" s="32">
        <f>E2</f>
        <v>0</v>
      </c>
      <c r="F57" s="352" t="s">
        <v>74</v>
      </c>
      <c r="G57" s="360"/>
      <c r="H57" s="360"/>
      <c r="I57" s="360"/>
      <c r="J57" s="440"/>
      <c r="K57" s="440"/>
      <c r="L57" s="440"/>
      <c r="M57" s="66"/>
    </row>
    <row r="58" spans="1:13" s="73" customFormat="1" ht="18.75" customHeight="1">
      <c r="A58" s="427" t="s">
        <v>20</v>
      </c>
      <c r="B58" s="427"/>
      <c r="C58" s="32">
        <f>C3</f>
        <v>0</v>
      </c>
      <c r="D58" s="32" t="s">
        <v>2</v>
      </c>
      <c r="E58" s="32">
        <f>E3</f>
        <v>0</v>
      </c>
      <c r="F58" s="362"/>
      <c r="G58" s="363"/>
      <c r="H58" s="363"/>
      <c r="I58" s="363"/>
      <c r="J58" s="328"/>
      <c r="K58" s="328"/>
      <c r="L58" s="328"/>
      <c r="M58" s="66"/>
    </row>
    <row r="59" spans="1:13" s="73" customFormat="1" ht="17.25" customHeight="1">
      <c r="A59" s="427" t="s">
        <v>15</v>
      </c>
      <c r="B59" s="427"/>
      <c r="C59" s="32">
        <f>C4</f>
        <v>0</v>
      </c>
      <c r="D59" s="32" t="s">
        <v>18</v>
      </c>
      <c r="E59" s="32" t="str">
        <f>E4</f>
        <v>2016-2017</v>
      </c>
      <c r="F59" s="365"/>
      <c r="G59" s="366"/>
      <c r="H59" s="366"/>
      <c r="I59" s="366"/>
      <c r="J59" s="441"/>
      <c r="K59" s="441"/>
      <c r="L59" s="441"/>
      <c r="M59" s="66"/>
    </row>
    <row r="60" spans="1:13" s="73" customFormat="1" ht="15.75" customHeight="1">
      <c r="A60" s="23"/>
      <c r="B60" s="3"/>
      <c r="C60" s="23"/>
      <c r="D60" s="25"/>
      <c r="E60" s="23"/>
      <c r="F60" s="23"/>
      <c r="G60" s="23"/>
      <c r="H60" s="58"/>
      <c r="I60" s="58"/>
      <c r="J60" s="58"/>
      <c r="K60" s="58"/>
      <c r="L60" s="67"/>
      <c r="M60" s="66"/>
    </row>
    <row r="61" spans="1:13" s="73" customFormat="1" ht="44.25" customHeight="1">
      <c r="A61" s="309" t="s">
        <v>10</v>
      </c>
      <c r="B61" s="309" t="s">
        <v>13</v>
      </c>
      <c r="C61" s="308" t="s">
        <v>11</v>
      </c>
      <c r="D61" s="308" t="s">
        <v>12</v>
      </c>
      <c r="E61" s="353" t="s">
        <v>14</v>
      </c>
      <c r="F61" s="429"/>
      <c r="G61" s="354"/>
      <c r="H61" s="275" t="s">
        <v>7</v>
      </c>
      <c r="I61" s="310" t="s">
        <v>22</v>
      </c>
      <c r="J61" s="310" t="s">
        <v>208</v>
      </c>
      <c r="K61" s="310" t="s">
        <v>209</v>
      </c>
      <c r="L61" s="276" t="s">
        <v>87</v>
      </c>
      <c r="M61" s="66"/>
    </row>
    <row r="62" spans="1:13" s="73" customFormat="1" ht="44.25" customHeight="1">
      <c r="A62" s="54"/>
      <c r="B62" s="54"/>
      <c r="C62" s="55"/>
      <c r="D62" s="55"/>
      <c r="E62" s="428"/>
      <c r="F62" s="428"/>
      <c r="G62" s="428"/>
      <c r="H62" s="56"/>
      <c r="I62" s="56"/>
      <c r="J62" s="56"/>
      <c r="K62" s="56"/>
      <c r="L62" s="261"/>
      <c r="M62" s="66"/>
    </row>
    <row r="63" spans="1:13" s="73" customFormat="1" ht="44.25" customHeight="1">
      <c r="A63" s="54"/>
      <c r="B63" s="54"/>
      <c r="C63" s="55"/>
      <c r="D63" s="55"/>
      <c r="E63" s="428"/>
      <c r="F63" s="428"/>
      <c r="G63" s="428"/>
      <c r="H63" s="56"/>
      <c r="I63" s="56"/>
      <c r="J63" s="56"/>
      <c r="K63" s="56"/>
      <c r="L63" s="69"/>
      <c r="M63" s="66"/>
    </row>
    <row r="64" spans="1:13" s="73" customFormat="1" ht="44.25" customHeight="1">
      <c r="A64" s="54"/>
      <c r="B64" s="54"/>
      <c r="C64" s="55"/>
      <c r="D64" s="55"/>
      <c r="E64" s="428"/>
      <c r="F64" s="428"/>
      <c r="G64" s="428"/>
      <c r="H64" s="56"/>
      <c r="I64" s="56"/>
      <c r="J64" s="56"/>
      <c r="K64" s="56"/>
      <c r="L64" s="69"/>
      <c r="M64" s="66"/>
    </row>
    <row r="65" spans="1:13" s="73" customFormat="1" ht="44.25" customHeight="1">
      <c r="A65" s="54"/>
      <c r="B65" s="54"/>
      <c r="C65" s="55"/>
      <c r="D65" s="55"/>
      <c r="E65" s="428"/>
      <c r="F65" s="428"/>
      <c r="G65" s="428"/>
      <c r="H65" s="56"/>
      <c r="I65" s="56"/>
      <c r="J65" s="56"/>
      <c r="K65" s="56"/>
      <c r="L65" s="69"/>
      <c r="M65" s="66"/>
    </row>
    <row r="66" spans="1:13" s="73" customFormat="1" ht="44.25" customHeight="1">
      <c r="A66" s="54"/>
      <c r="B66" s="54"/>
      <c r="C66" s="55"/>
      <c r="D66" s="55"/>
      <c r="E66" s="428"/>
      <c r="F66" s="428"/>
      <c r="G66" s="428"/>
      <c r="H66" s="56"/>
      <c r="I66" s="56"/>
      <c r="J66" s="56"/>
      <c r="K66" s="56"/>
      <c r="L66" s="69"/>
      <c r="M66" s="66"/>
    </row>
    <row r="67" spans="1:13" s="73" customFormat="1" ht="44.25" customHeight="1">
      <c r="A67" s="54"/>
      <c r="B67" s="54"/>
      <c r="C67" s="55"/>
      <c r="D67" s="55"/>
      <c r="E67" s="428"/>
      <c r="F67" s="428"/>
      <c r="G67" s="428"/>
      <c r="H67" s="56"/>
      <c r="I67" s="56"/>
      <c r="J67" s="56"/>
      <c r="K67" s="56"/>
      <c r="L67" s="69"/>
      <c r="M67" s="66"/>
    </row>
    <row r="68" spans="1:13" s="73" customFormat="1" ht="44.25" customHeight="1">
      <c r="A68" s="54"/>
      <c r="B68" s="54"/>
      <c r="C68" s="55"/>
      <c r="D68" s="55"/>
      <c r="E68" s="428"/>
      <c r="F68" s="428"/>
      <c r="G68" s="428"/>
      <c r="H68" s="56"/>
      <c r="I68" s="56"/>
      <c r="J68" s="56"/>
      <c r="K68" s="56"/>
      <c r="L68" s="69"/>
      <c r="M68" s="66"/>
    </row>
    <row r="69" spans="1:13" s="73" customFormat="1" ht="44.25" customHeight="1">
      <c r="A69" s="54"/>
      <c r="B69" s="54"/>
      <c r="C69" s="55"/>
      <c r="D69" s="55"/>
      <c r="E69" s="431"/>
      <c r="F69" s="432"/>
      <c r="G69" s="433"/>
      <c r="H69" s="56"/>
      <c r="I69" s="56"/>
      <c r="J69" s="56"/>
      <c r="K69" s="56"/>
      <c r="L69" s="69"/>
      <c r="M69" s="66"/>
    </row>
    <row r="70" spans="1:13" s="73" customFormat="1" ht="27" customHeight="1">
      <c r="A70" s="54"/>
      <c r="B70" s="54"/>
      <c r="C70" s="55"/>
      <c r="D70" s="55"/>
      <c r="E70" s="430"/>
      <c r="F70" s="430"/>
      <c r="G70" s="430"/>
      <c r="H70" s="56"/>
      <c r="I70" s="56"/>
      <c r="J70" s="56"/>
      <c r="K70" s="56"/>
      <c r="L70" s="69"/>
      <c r="M70" s="66"/>
    </row>
    <row r="71" spans="1:13" s="73" customFormat="1" ht="25.5" customHeight="1">
      <c r="A71" s="437" t="s">
        <v>21</v>
      </c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439"/>
      <c r="M71" s="66"/>
    </row>
    <row r="72" spans="1:13" s="73" customFormat="1" ht="22.5" customHeight="1">
      <c r="A72" s="427" t="s">
        <v>3</v>
      </c>
      <c r="B72" s="427"/>
      <c r="C72" s="32">
        <f>C2</f>
        <v>0</v>
      </c>
      <c r="D72" s="32" t="s">
        <v>1</v>
      </c>
      <c r="E72" s="32">
        <f>E2</f>
        <v>0</v>
      </c>
      <c r="F72" s="352" t="s">
        <v>74</v>
      </c>
      <c r="G72" s="360"/>
      <c r="H72" s="360"/>
      <c r="I72" s="360"/>
      <c r="J72" s="440"/>
      <c r="K72" s="440"/>
      <c r="L72" s="440"/>
      <c r="M72" s="66"/>
    </row>
    <row r="73" spans="1:13" s="73" customFormat="1" ht="21" customHeight="1">
      <c r="A73" s="427" t="s">
        <v>20</v>
      </c>
      <c r="B73" s="427"/>
      <c r="C73" s="32">
        <f>C3</f>
        <v>0</v>
      </c>
      <c r="D73" s="32" t="s">
        <v>2</v>
      </c>
      <c r="E73" s="32">
        <f>E3</f>
        <v>0</v>
      </c>
      <c r="F73" s="362"/>
      <c r="G73" s="363"/>
      <c r="H73" s="363"/>
      <c r="I73" s="363"/>
      <c r="J73" s="328"/>
      <c r="K73" s="328"/>
      <c r="L73" s="328"/>
      <c r="M73" s="66"/>
    </row>
    <row r="74" spans="1:13" s="73" customFormat="1" ht="26.25" customHeight="1">
      <c r="A74" s="427" t="s">
        <v>15</v>
      </c>
      <c r="B74" s="427"/>
      <c r="C74" s="32">
        <f>C4</f>
        <v>0</v>
      </c>
      <c r="D74" s="32" t="s">
        <v>18</v>
      </c>
      <c r="E74" s="32" t="str">
        <f>E4</f>
        <v>2016-2017</v>
      </c>
      <c r="F74" s="365"/>
      <c r="G74" s="366"/>
      <c r="H74" s="366"/>
      <c r="I74" s="366"/>
      <c r="J74" s="441"/>
      <c r="K74" s="441"/>
      <c r="L74" s="441"/>
      <c r="M74" s="66"/>
    </row>
    <row r="75" spans="1:13" s="73" customFormat="1" ht="25.5" customHeight="1">
      <c r="A75" s="23"/>
      <c r="B75" s="3"/>
      <c r="C75" s="23"/>
      <c r="D75" s="25"/>
      <c r="E75" s="23"/>
      <c r="F75" s="23"/>
      <c r="G75" s="23"/>
      <c r="H75" s="58"/>
      <c r="I75" s="58"/>
      <c r="J75" s="58"/>
      <c r="K75" s="58"/>
      <c r="L75" s="67"/>
      <c r="M75" s="66"/>
    </row>
    <row r="76" spans="1:13" s="73" customFormat="1" ht="44.25" customHeight="1">
      <c r="A76" s="309" t="s">
        <v>10</v>
      </c>
      <c r="B76" s="309" t="s">
        <v>13</v>
      </c>
      <c r="C76" s="308" t="s">
        <v>11</v>
      </c>
      <c r="D76" s="308" t="s">
        <v>12</v>
      </c>
      <c r="E76" s="353" t="s">
        <v>14</v>
      </c>
      <c r="F76" s="429"/>
      <c r="G76" s="354"/>
      <c r="H76" s="275" t="s">
        <v>7</v>
      </c>
      <c r="I76" s="310" t="s">
        <v>22</v>
      </c>
      <c r="J76" s="310" t="s">
        <v>208</v>
      </c>
      <c r="K76" s="310" t="s">
        <v>209</v>
      </c>
      <c r="L76" s="276" t="s">
        <v>87</v>
      </c>
      <c r="M76" s="66"/>
    </row>
    <row r="77" spans="1:13" s="73" customFormat="1" ht="44.25" customHeight="1">
      <c r="A77" s="54"/>
      <c r="B77" s="54"/>
      <c r="C77" s="55"/>
      <c r="D77" s="55"/>
      <c r="E77" s="428"/>
      <c r="F77" s="428"/>
      <c r="G77" s="428"/>
      <c r="H77" s="56"/>
      <c r="I77" s="56"/>
      <c r="J77" s="56"/>
      <c r="K77" s="56"/>
      <c r="L77" s="261"/>
      <c r="M77" s="66"/>
    </row>
    <row r="78" spans="1:13" s="73" customFormat="1" ht="44.25" customHeight="1">
      <c r="A78" s="54"/>
      <c r="B78" s="54"/>
      <c r="C78" s="55"/>
      <c r="D78" s="55"/>
      <c r="E78" s="428"/>
      <c r="F78" s="428"/>
      <c r="G78" s="428"/>
      <c r="H78" s="56"/>
      <c r="I78" s="56"/>
      <c r="J78" s="56"/>
      <c r="K78" s="56"/>
      <c r="L78" s="69"/>
      <c r="M78" s="66"/>
    </row>
    <row r="79" spans="1:13" ht="43.5" customHeight="1">
      <c r="A79" s="54"/>
      <c r="B79" s="54"/>
      <c r="C79" s="55"/>
      <c r="D79" s="55"/>
      <c r="E79" s="428"/>
      <c r="F79" s="428"/>
      <c r="G79" s="428"/>
      <c r="H79" s="56"/>
      <c r="I79" s="56"/>
      <c r="J79" s="56"/>
      <c r="K79" s="56"/>
      <c r="L79" s="69"/>
      <c r="M79" s="66"/>
    </row>
    <row r="80" spans="1:13" ht="43.5" customHeight="1">
      <c r="A80" s="54"/>
      <c r="B80" s="54"/>
      <c r="C80" s="55"/>
      <c r="D80" s="55"/>
      <c r="E80" s="428"/>
      <c r="F80" s="428"/>
      <c r="G80" s="428"/>
      <c r="H80" s="56"/>
      <c r="I80" s="56"/>
      <c r="J80" s="56"/>
      <c r="K80" s="56"/>
      <c r="L80" s="69"/>
      <c r="M80" s="66"/>
    </row>
    <row r="81" spans="1:13" ht="43.5" customHeight="1">
      <c r="A81" s="54"/>
      <c r="B81" s="54"/>
      <c r="C81" s="55"/>
      <c r="D81" s="55"/>
      <c r="E81" s="428"/>
      <c r="F81" s="428"/>
      <c r="G81" s="428"/>
      <c r="H81" s="56"/>
      <c r="I81" s="56"/>
      <c r="J81" s="56"/>
      <c r="K81" s="56"/>
      <c r="L81" s="69"/>
      <c r="M81" s="66"/>
    </row>
    <row r="82" spans="1:13" ht="43.5" customHeight="1">
      <c r="A82" s="54"/>
      <c r="B82" s="54"/>
      <c r="C82" s="55"/>
      <c r="D82" s="55"/>
      <c r="E82" s="428"/>
      <c r="F82" s="428"/>
      <c r="G82" s="428"/>
      <c r="H82" s="56"/>
      <c r="I82" s="56"/>
      <c r="J82" s="56"/>
      <c r="K82" s="56"/>
      <c r="L82" s="69"/>
      <c r="M82" s="66"/>
    </row>
    <row r="83" spans="1:13" ht="43.5" customHeight="1">
      <c r="A83" s="54"/>
      <c r="B83" s="54"/>
      <c r="C83" s="55"/>
      <c r="D83" s="55"/>
      <c r="E83" s="428"/>
      <c r="F83" s="428"/>
      <c r="G83" s="428"/>
      <c r="H83" s="56"/>
      <c r="I83" s="56"/>
      <c r="J83" s="56"/>
      <c r="K83" s="56"/>
      <c r="L83" s="69"/>
      <c r="M83" s="66"/>
    </row>
    <row r="84" spans="1:13" ht="43.5" customHeight="1">
      <c r="A84" s="54"/>
      <c r="B84" s="54"/>
      <c r="C84" s="55"/>
      <c r="D84" s="55"/>
      <c r="E84" s="430"/>
      <c r="F84" s="430"/>
      <c r="G84" s="430"/>
      <c r="H84" s="56">
        <f>SUM(H7:H14)+SUM(H20:H28)+SUM(H34:H42)+SUM(H48:H55)+SUM(H62:H70)+SUM(H77:H83)</f>
        <v>0</v>
      </c>
      <c r="I84" s="56">
        <f>SUM(I7:I14)+SUM(I20:I28)+SUM(I34:I42)+SUM(I48:I55)+SUM(I62:I70)+SUM(I77:I83)</f>
        <v>0</v>
      </c>
      <c r="J84" s="56">
        <f>SUM(J7:J14)+SUM(J20:J28)+SUM(J34:J42)+SUM(J48:J55)+SUM(J62:J70)+SUM(J77:J83)</f>
        <v>0</v>
      </c>
      <c r="K84" s="56">
        <f>SUM(K7:K14)+SUM(K20:K28)+SUM(K34:K42)+SUM(K48:K55)+SUM(K62:K70)+SUM(K77:K83)</f>
        <v>0</v>
      </c>
      <c r="L84" s="56">
        <f>SUM(L7:L14)+SUM(L20:L28)+SUM(L34:L42)+SUM(L48:L55)+SUM(L62:L70)+SUM(L77:L83)</f>
        <v>0</v>
      </c>
      <c r="M84" s="66"/>
    </row>
    <row r="85" ht="43.5" customHeight="1">
      <c r="M85" s="66"/>
    </row>
    <row r="86" ht="43.5" customHeight="1">
      <c r="M86" s="66"/>
    </row>
    <row r="87" ht="15">
      <c r="M87" s="66"/>
    </row>
    <row r="88" ht="15">
      <c r="M88" s="66"/>
    </row>
    <row r="89" ht="15">
      <c r="M89" s="66"/>
    </row>
    <row r="90" ht="15">
      <c r="M90" s="66"/>
    </row>
  </sheetData>
  <sheetProtection password="CC12" sheet="1"/>
  <mergeCells count="86">
    <mergeCell ref="E84:G84"/>
    <mergeCell ref="E69:G69"/>
    <mergeCell ref="E55:G55"/>
    <mergeCell ref="E76:G76"/>
    <mergeCell ref="E77:G77"/>
    <mergeCell ref="E78:G78"/>
    <mergeCell ref="E79:G79"/>
    <mergeCell ref="E80:G80"/>
    <mergeCell ref="E81:G81"/>
    <mergeCell ref="E70:G70"/>
    <mergeCell ref="A71:L71"/>
    <mergeCell ref="A72:B72"/>
    <mergeCell ref="E82:G82"/>
    <mergeCell ref="E83:G83"/>
    <mergeCell ref="E64:G64"/>
    <mergeCell ref="E65:G65"/>
    <mergeCell ref="E66:G66"/>
    <mergeCell ref="E67:G67"/>
    <mergeCell ref="E68:G68"/>
    <mergeCell ref="E50:G50"/>
    <mergeCell ref="E51:G51"/>
    <mergeCell ref="E53:G53"/>
    <mergeCell ref="E54:G54"/>
    <mergeCell ref="F72:L74"/>
    <mergeCell ref="A56:L56"/>
    <mergeCell ref="A57:B57"/>
    <mergeCell ref="F57:L59"/>
    <mergeCell ref="A58:B58"/>
    <mergeCell ref="A59:B59"/>
    <mergeCell ref="E52:G52"/>
    <mergeCell ref="A73:B73"/>
    <mergeCell ref="A74:B74"/>
    <mergeCell ref="E61:G61"/>
    <mergeCell ref="E62:G62"/>
    <mergeCell ref="E63:G63"/>
    <mergeCell ref="A1:L1"/>
    <mergeCell ref="F2:L4"/>
    <mergeCell ref="A30:B30"/>
    <mergeCell ref="A29:I29"/>
    <mergeCell ref="A32:B32"/>
    <mergeCell ref="A31:B31"/>
    <mergeCell ref="E21:G21"/>
    <mergeCell ref="E20:G20"/>
    <mergeCell ref="F16:L18"/>
    <mergeCell ref="E22:G22"/>
    <mergeCell ref="E24:G24"/>
    <mergeCell ref="E25:G25"/>
    <mergeCell ref="E26:G26"/>
    <mergeCell ref="E27:G27"/>
    <mergeCell ref="A15:I15"/>
    <mergeCell ref="A16:B16"/>
    <mergeCell ref="A17:B17"/>
    <mergeCell ref="E19:G19"/>
    <mergeCell ref="A18:B18"/>
    <mergeCell ref="E35:G35"/>
    <mergeCell ref="E34:G34"/>
    <mergeCell ref="E33:G33"/>
    <mergeCell ref="F30:I32"/>
    <mergeCell ref="E13:G13"/>
    <mergeCell ref="E11:G11"/>
    <mergeCell ref="E47:G47"/>
    <mergeCell ref="E48:G48"/>
    <mergeCell ref="E49:G49"/>
    <mergeCell ref="E39:G39"/>
    <mergeCell ref="E40:G40"/>
    <mergeCell ref="E42:G42"/>
    <mergeCell ref="E36:G36"/>
    <mergeCell ref="E37:G37"/>
    <mergeCell ref="E38:G38"/>
    <mergeCell ref="E41:G41"/>
    <mergeCell ref="A44:B44"/>
    <mergeCell ref="F44:I46"/>
    <mergeCell ref="A45:B45"/>
    <mergeCell ref="A46:B46"/>
    <mergeCell ref="A2:B2"/>
    <mergeCell ref="A3:B3"/>
    <mergeCell ref="E8:G8"/>
    <mergeCell ref="E9:G9"/>
    <mergeCell ref="E10:G10"/>
    <mergeCell ref="E23:G23"/>
    <mergeCell ref="E28:G28"/>
    <mergeCell ref="A4:B4"/>
    <mergeCell ref="E6:G6"/>
    <mergeCell ref="E12:G12"/>
    <mergeCell ref="E7:G7"/>
    <mergeCell ref="E14:G14"/>
  </mergeCells>
  <printOptions/>
  <pageMargins left="0.16" right="0" top="0.75" bottom="0.30952380952380953" header="0.3" footer="0.3"/>
  <pageSetup horizontalDpi="600" verticalDpi="600" orientation="landscape" paperSize="9" r:id="rId1"/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3"/>
  <sheetViews>
    <sheetView zoomScale="70" zoomScaleNormal="70" zoomScaleSheetLayoutView="50" zoomScalePageLayoutView="50" workbookViewId="0" topLeftCell="A103">
      <selection activeCell="E108" sqref="E108"/>
    </sheetView>
  </sheetViews>
  <sheetFormatPr defaultColWidth="9.140625" defaultRowHeight="15"/>
  <cols>
    <col min="1" max="1" width="17.00390625" style="102" customWidth="1"/>
    <col min="2" max="2" width="18.57421875" style="103" customWidth="1"/>
    <col min="3" max="3" width="40.7109375" style="102" customWidth="1"/>
    <col min="4" max="4" width="124.57421875" style="114" customWidth="1"/>
    <col min="5" max="5" width="13.8515625" style="103" customWidth="1"/>
    <col min="6" max="6" width="11.28125" style="103" customWidth="1"/>
    <col min="7" max="7" width="17.140625" style="104" customWidth="1"/>
    <col min="8" max="8" width="8.00390625" style="123" customWidth="1"/>
  </cols>
  <sheetData>
    <row r="1" spans="1:8" s="105" customFormat="1" ht="18.75" customHeight="1">
      <c r="A1" s="453" t="s">
        <v>21</v>
      </c>
      <c r="B1" s="453"/>
      <c r="C1" s="453"/>
      <c r="D1" s="453"/>
      <c r="E1" s="453"/>
      <c r="F1" s="453"/>
      <c r="G1" s="109"/>
      <c r="H1" s="123"/>
    </row>
    <row r="2" spans="1:8" s="105" customFormat="1" ht="18.75" customHeight="1">
      <c r="A2" s="454" t="s">
        <v>3</v>
      </c>
      <c r="B2" s="454"/>
      <c r="C2" s="134">
        <f>Title!B13</f>
        <v>0</v>
      </c>
      <c r="D2" s="49">
        <f>Title!B19</f>
        <v>0</v>
      </c>
      <c r="E2" s="444" t="s">
        <v>24</v>
      </c>
      <c r="F2" s="445"/>
      <c r="G2" s="446"/>
      <c r="H2" s="123"/>
    </row>
    <row r="3" spans="1:8" s="105" customFormat="1" ht="18.75" customHeight="1">
      <c r="A3" s="454" t="s">
        <v>20</v>
      </c>
      <c r="B3" s="454"/>
      <c r="C3" s="134">
        <f>Title!B15</f>
        <v>0</v>
      </c>
      <c r="D3" s="49">
        <f>Title!B21</f>
        <v>0</v>
      </c>
      <c r="E3" s="447"/>
      <c r="F3" s="448"/>
      <c r="G3" s="449"/>
      <c r="H3" s="123"/>
    </row>
    <row r="4" spans="1:8" s="105" customFormat="1" ht="18.75" customHeight="1">
      <c r="A4" s="454" t="s">
        <v>15</v>
      </c>
      <c r="B4" s="454"/>
      <c r="C4" s="134">
        <f>Title!B17</f>
        <v>0</v>
      </c>
      <c r="D4" s="49" t="str">
        <f>Title!B23</f>
        <v>2016-2017</v>
      </c>
      <c r="E4" s="450"/>
      <c r="F4" s="451"/>
      <c r="G4" s="452"/>
      <c r="H4" s="123"/>
    </row>
    <row r="5" spans="1:8" s="105" customFormat="1" ht="18.75" customHeight="1">
      <c r="A5" s="106"/>
      <c r="B5" s="107"/>
      <c r="C5" s="161"/>
      <c r="D5" s="121"/>
      <c r="E5" s="107"/>
      <c r="F5" s="107"/>
      <c r="G5" s="108"/>
      <c r="H5" s="123"/>
    </row>
    <row r="6" spans="1:7" ht="41.25" customHeight="1">
      <c r="A6" s="259" t="s">
        <v>10</v>
      </c>
      <c r="B6" s="259" t="s">
        <v>13</v>
      </c>
      <c r="C6" s="259" t="s">
        <v>63</v>
      </c>
      <c r="D6" s="259" t="s">
        <v>90</v>
      </c>
      <c r="E6" s="262" t="s">
        <v>7</v>
      </c>
      <c r="F6" s="262" t="s">
        <v>22</v>
      </c>
      <c r="G6" s="263" t="s">
        <v>87</v>
      </c>
    </row>
    <row r="7" spans="1:8" ht="36.75" customHeight="1">
      <c r="A7" s="115"/>
      <c r="B7" s="116"/>
      <c r="C7" s="74"/>
      <c r="D7" s="112"/>
      <c r="E7" s="117"/>
      <c r="F7" s="117"/>
      <c r="G7" s="118"/>
      <c r="H7" s="124">
        <f>IF(E7+F7&gt;1,"ERROR! You cannot be speaker &amp; attendant at one time","")</f>
      </c>
    </row>
    <row r="8" spans="1:8" ht="36.75" customHeight="1">
      <c r="A8" s="116"/>
      <c r="B8" s="119"/>
      <c r="C8" s="74"/>
      <c r="D8" s="112"/>
      <c r="E8" s="117"/>
      <c r="F8" s="117"/>
      <c r="G8" s="118"/>
      <c r="H8" s="124">
        <f aca="true" t="shared" si="0" ref="H8:H31">IF(E8+F8&gt;1,"ERROR! You cannot be speaker &amp; attendant at one time","")</f>
      </c>
    </row>
    <row r="9" spans="1:8" ht="36.75" customHeight="1">
      <c r="A9" s="116"/>
      <c r="B9" s="119"/>
      <c r="C9" s="74"/>
      <c r="D9" s="112"/>
      <c r="E9" s="117"/>
      <c r="F9" s="117"/>
      <c r="G9" s="118"/>
      <c r="H9" s="124">
        <f t="shared" si="0"/>
      </c>
    </row>
    <row r="10" spans="1:8" ht="36.75" customHeight="1">
      <c r="A10" s="116"/>
      <c r="B10" s="119"/>
      <c r="C10" s="74"/>
      <c r="D10" s="112"/>
      <c r="E10" s="117"/>
      <c r="F10" s="117"/>
      <c r="G10" s="118"/>
      <c r="H10" s="124">
        <f t="shared" si="0"/>
      </c>
    </row>
    <row r="11" spans="1:8" ht="36.75" customHeight="1">
      <c r="A11" s="116"/>
      <c r="B11" s="119"/>
      <c r="C11" s="74"/>
      <c r="D11" s="112"/>
      <c r="E11" s="117"/>
      <c r="F11" s="117"/>
      <c r="G11" s="118"/>
      <c r="H11" s="124">
        <f t="shared" si="0"/>
      </c>
    </row>
    <row r="12" spans="1:8" ht="36.75" customHeight="1">
      <c r="A12" s="116"/>
      <c r="B12" s="119"/>
      <c r="C12" s="74"/>
      <c r="D12" s="112"/>
      <c r="E12" s="117"/>
      <c r="F12" s="117"/>
      <c r="G12" s="118"/>
      <c r="H12" s="124">
        <f t="shared" si="0"/>
      </c>
    </row>
    <row r="13" spans="1:8" ht="36.75" customHeight="1">
      <c r="A13" s="116"/>
      <c r="B13" s="119"/>
      <c r="C13" s="74"/>
      <c r="D13" s="112"/>
      <c r="E13" s="117"/>
      <c r="F13" s="117"/>
      <c r="G13" s="118"/>
      <c r="H13" s="124">
        <f t="shared" si="0"/>
      </c>
    </row>
    <row r="14" spans="1:8" ht="36.75" customHeight="1">
      <c r="A14" s="116"/>
      <c r="B14" s="119"/>
      <c r="C14" s="74"/>
      <c r="D14" s="112"/>
      <c r="E14" s="117"/>
      <c r="F14" s="117"/>
      <c r="G14" s="118"/>
      <c r="H14" s="124">
        <f t="shared" si="0"/>
      </c>
    </row>
    <row r="15" spans="1:8" ht="36.75" customHeight="1">
      <c r="A15" s="116"/>
      <c r="B15" s="119"/>
      <c r="C15" s="74"/>
      <c r="D15" s="112"/>
      <c r="E15" s="117"/>
      <c r="F15" s="117"/>
      <c r="G15" s="118"/>
      <c r="H15" s="124">
        <f t="shared" si="0"/>
      </c>
    </row>
    <row r="16" spans="1:8" ht="36.75" customHeight="1">
      <c r="A16" s="116"/>
      <c r="B16" s="119"/>
      <c r="C16" s="74"/>
      <c r="D16" s="112"/>
      <c r="E16" s="117"/>
      <c r="F16" s="117"/>
      <c r="G16" s="118"/>
      <c r="H16" s="124">
        <f t="shared" si="0"/>
      </c>
    </row>
    <row r="17" spans="1:8" ht="36.75" customHeight="1">
      <c r="A17" s="116"/>
      <c r="B17" s="119"/>
      <c r="C17" s="74"/>
      <c r="D17" s="112"/>
      <c r="E17" s="117"/>
      <c r="F17" s="117"/>
      <c r="G17" s="118"/>
      <c r="H17" s="124">
        <f t="shared" si="0"/>
      </c>
    </row>
    <row r="18" spans="1:8" ht="36.75" customHeight="1">
      <c r="A18" s="116"/>
      <c r="B18" s="119"/>
      <c r="C18" s="74"/>
      <c r="D18" s="112"/>
      <c r="E18" s="117"/>
      <c r="F18" s="117"/>
      <c r="G18" s="118"/>
      <c r="H18" s="124">
        <f t="shared" si="0"/>
      </c>
    </row>
    <row r="19" spans="1:8" ht="36.75" customHeight="1">
      <c r="A19" s="116"/>
      <c r="B19" s="119"/>
      <c r="C19" s="74"/>
      <c r="D19" s="112"/>
      <c r="E19" s="117"/>
      <c r="F19" s="117"/>
      <c r="G19" s="118"/>
      <c r="H19" s="124">
        <f t="shared" si="0"/>
      </c>
    </row>
    <row r="20" spans="1:8" ht="36.75" customHeight="1">
      <c r="A20" s="116"/>
      <c r="B20" s="119"/>
      <c r="C20" s="74"/>
      <c r="D20" s="112"/>
      <c r="E20" s="117"/>
      <c r="F20" s="117"/>
      <c r="G20" s="118"/>
      <c r="H20" s="124">
        <f t="shared" si="0"/>
      </c>
    </row>
    <row r="21" spans="1:8" ht="36.75" customHeight="1">
      <c r="A21" s="116"/>
      <c r="B21" s="119"/>
      <c r="C21" s="74"/>
      <c r="D21" s="112"/>
      <c r="E21" s="117"/>
      <c r="F21" s="117"/>
      <c r="G21" s="118"/>
      <c r="H21" s="124">
        <f t="shared" si="0"/>
      </c>
    </row>
    <row r="22" spans="1:8" ht="36.75" customHeight="1">
      <c r="A22" s="116"/>
      <c r="B22" s="119"/>
      <c r="C22" s="74"/>
      <c r="D22" s="112"/>
      <c r="E22" s="117"/>
      <c r="F22" s="117"/>
      <c r="G22" s="118"/>
      <c r="H22" s="124">
        <f t="shared" si="0"/>
      </c>
    </row>
    <row r="23" spans="1:8" ht="36.75" customHeight="1">
      <c r="A23" s="116"/>
      <c r="B23" s="119"/>
      <c r="C23" s="74"/>
      <c r="D23" s="112"/>
      <c r="E23" s="117"/>
      <c r="F23" s="117"/>
      <c r="G23" s="118"/>
      <c r="H23" s="124">
        <f t="shared" si="0"/>
      </c>
    </row>
    <row r="24" spans="1:8" ht="36.75" customHeight="1">
      <c r="A24" s="116"/>
      <c r="B24" s="119"/>
      <c r="C24" s="74"/>
      <c r="D24" s="112"/>
      <c r="E24" s="117"/>
      <c r="F24" s="117"/>
      <c r="G24" s="118"/>
      <c r="H24" s="124">
        <f t="shared" si="0"/>
      </c>
    </row>
    <row r="25" spans="1:8" ht="36.75" customHeight="1">
      <c r="A25" s="116"/>
      <c r="B25" s="119"/>
      <c r="C25" s="74"/>
      <c r="D25" s="112"/>
      <c r="E25" s="117"/>
      <c r="F25" s="117"/>
      <c r="G25" s="118"/>
      <c r="H25" s="124">
        <f t="shared" si="0"/>
      </c>
    </row>
    <row r="26" spans="1:8" ht="36.75" customHeight="1">
      <c r="A26" s="116"/>
      <c r="B26" s="119"/>
      <c r="C26" s="74"/>
      <c r="D26" s="112"/>
      <c r="E26" s="117"/>
      <c r="F26" s="117"/>
      <c r="G26" s="118"/>
      <c r="H26" s="124">
        <f t="shared" si="0"/>
      </c>
    </row>
    <row r="27" spans="1:8" ht="36.75" customHeight="1">
      <c r="A27" s="116"/>
      <c r="B27" s="119"/>
      <c r="C27" s="74"/>
      <c r="D27" s="112"/>
      <c r="E27" s="117"/>
      <c r="F27" s="117"/>
      <c r="G27" s="118"/>
      <c r="H27" s="124">
        <f t="shared" si="0"/>
      </c>
    </row>
    <row r="28" spans="1:8" ht="36.75" customHeight="1">
      <c r="A28" s="116"/>
      <c r="B28" s="119"/>
      <c r="C28" s="74"/>
      <c r="D28" s="112"/>
      <c r="E28" s="117"/>
      <c r="F28" s="117"/>
      <c r="G28" s="118"/>
      <c r="H28" s="124">
        <f t="shared" si="0"/>
      </c>
    </row>
    <row r="29" spans="1:8" ht="36.75" customHeight="1">
      <c r="A29" s="116"/>
      <c r="B29" s="119"/>
      <c r="C29" s="74"/>
      <c r="D29" s="112"/>
      <c r="E29" s="117"/>
      <c r="F29" s="117"/>
      <c r="G29" s="118"/>
      <c r="H29" s="124">
        <f t="shared" si="0"/>
      </c>
    </row>
    <row r="30" spans="1:8" ht="36.75" customHeight="1">
      <c r="A30" s="116"/>
      <c r="B30" s="119"/>
      <c r="C30" s="74"/>
      <c r="D30" s="112"/>
      <c r="E30" s="117"/>
      <c r="F30" s="117"/>
      <c r="G30" s="118"/>
      <c r="H30" s="124">
        <f t="shared" si="0"/>
      </c>
    </row>
    <row r="31" spans="1:8" ht="36.75" customHeight="1">
      <c r="A31" s="116"/>
      <c r="B31" s="119"/>
      <c r="C31" s="74"/>
      <c r="D31" s="112"/>
      <c r="E31" s="117"/>
      <c r="F31" s="117"/>
      <c r="G31" s="118"/>
      <c r="H31" s="124">
        <f t="shared" si="0"/>
      </c>
    </row>
    <row r="32" spans="1:7" ht="21">
      <c r="A32" s="443" t="s">
        <v>21</v>
      </c>
      <c r="B32" s="443"/>
      <c r="C32" s="443"/>
      <c r="D32" s="443"/>
      <c r="E32" s="443"/>
      <c r="F32" s="443"/>
      <c r="G32" s="120"/>
    </row>
    <row r="33" spans="1:8" s="111" customFormat="1" ht="20.25" customHeight="1">
      <c r="A33" s="461" t="s">
        <v>3</v>
      </c>
      <c r="B33" s="461"/>
      <c r="C33" s="75">
        <f aca="true" t="shared" si="1" ref="C33:D35">C2</f>
        <v>0</v>
      </c>
      <c r="D33" s="52">
        <f t="shared" si="1"/>
        <v>0</v>
      </c>
      <c r="E33" s="455" t="str">
        <f>E2</f>
        <v>Clinical Meetings</v>
      </c>
      <c r="F33" s="455"/>
      <c r="G33" s="455"/>
      <c r="H33" s="123"/>
    </row>
    <row r="34" spans="1:8" s="111" customFormat="1" ht="20.25" customHeight="1">
      <c r="A34" s="461" t="s">
        <v>20</v>
      </c>
      <c r="B34" s="461"/>
      <c r="C34" s="75">
        <f t="shared" si="1"/>
        <v>0</v>
      </c>
      <c r="D34" s="52">
        <f t="shared" si="1"/>
        <v>0</v>
      </c>
      <c r="E34" s="455"/>
      <c r="F34" s="455"/>
      <c r="G34" s="455"/>
      <c r="H34" s="123"/>
    </row>
    <row r="35" spans="1:8" s="111" customFormat="1" ht="20.25" customHeight="1">
      <c r="A35" s="461" t="s">
        <v>15</v>
      </c>
      <c r="B35" s="461"/>
      <c r="C35" s="75">
        <f t="shared" si="1"/>
        <v>0</v>
      </c>
      <c r="D35" s="52" t="str">
        <f t="shared" si="1"/>
        <v>2016-2017</v>
      </c>
      <c r="E35" s="455"/>
      <c r="F35" s="455"/>
      <c r="G35" s="455"/>
      <c r="H35" s="123"/>
    </row>
    <row r="36" spans="1:7" ht="18.75">
      <c r="A36" s="162"/>
      <c r="B36" s="163"/>
      <c r="C36" s="164"/>
      <c r="D36" s="165"/>
      <c r="E36" s="163"/>
      <c r="F36" s="163"/>
      <c r="G36" s="166"/>
    </row>
    <row r="37" spans="1:8" s="77" customFormat="1" ht="37.5">
      <c r="A37" s="259" t="s">
        <v>10</v>
      </c>
      <c r="B37" s="259" t="s">
        <v>13</v>
      </c>
      <c r="C37" s="259" t="s">
        <v>63</v>
      </c>
      <c r="D37" s="259" t="s">
        <v>90</v>
      </c>
      <c r="E37" s="262" t="s">
        <v>7</v>
      </c>
      <c r="F37" s="262" t="s">
        <v>22</v>
      </c>
      <c r="G37" s="263" t="s">
        <v>87</v>
      </c>
      <c r="H37" s="123"/>
    </row>
    <row r="38" spans="1:8" ht="36.75" customHeight="1">
      <c r="A38" s="248"/>
      <c r="B38" s="39"/>
      <c r="C38" s="74"/>
      <c r="D38" s="112"/>
      <c r="E38" s="98"/>
      <c r="F38" s="98"/>
      <c r="G38" s="99"/>
      <c r="H38" s="124">
        <f aca="true" t="shared" si="2" ref="H38:H101">IF(E38+F38&gt;1,"ERROR! You cannot be speaker &amp; attendant at one time","")</f>
      </c>
    </row>
    <row r="39" spans="1:8" ht="36.75" customHeight="1">
      <c r="A39" s="74"/>
      <c r="B39" s="39"/>
      <c r="C39" s="74"/>
      <c r="D39" s="112"/>
      <c r="E39" s="98"/>
      <c r="F39" s="98"/>
      <c r="G39" s="99"/>
      <c r="H39" s="124">
        <f t="shared" si="2"/>
      </c>
    </row>
    <row r="40" spans="1:8" s="73" customFormat="1" ht="36.75" customHeight="1">
      <c r="A40" s="74"/>
      <c r="B40" s="39"/>
      <c r="C40" s="74"/>
      <c r="D40" s="312"/>
      <c r="E40" s="98"/>
      <c r="F40" s="98"/>
      <c r="G40" s="99"/>
      <c r="H40" s="124">
        <f t="shared" si="2"/>
      </c>
    </row>
    <row r="41" spans="1:8" s="73" customFormat="1" ht="36.75" customHeight="1">
      <c r="A41" s="74"/>
      <c r="B41" s="39"/>
      <c r="C41" s="74"/>
      <c r="D41" s="312"/>
      <c r="E41" s="98"/>
      <c r="F41" s="98"/>
      <c r="G41" s="99"/>
      <c r="H41" s="124">
        <f t="shared" si="2"/>
      </c>
    </row>
    <row r="42" spans="1:8" s="73" customFormat="1" ht="36.75" customHeight="1">
      <c r="A42" s="74"/>
      <c r="B42" s="39"/>
      <c r="C42" s="74"/>
      <c r="D42" s="312"/>
      <c r="E42" s="98"/>
      <c r="F42" s="98"/>
      <c r="G42" s="99"/>
      <c r="H42" s="124">
        <f t="shared" si="2"/>
      </c>
    </row>
    <row r="43" spans="1:8" s="73" customFormat="1" ht="36.75" customHeight="1">
      <c r="A43" s="74"/>
      <c r="B43" s="39"/>
      <c r="C43" s="74"/>
      <c r="D43" s="312"/>
      <c r="E43" s="98"/>
      <c r="F43" s="98"/>
      <c r="G43" s="99"/>
      <c r="H43" s="124">
        <f t="shared" si="2"/>
      </c>
    </row>
    <row r="44" spans="1:8" s="73" customFormat="1" ht="36.75" customHeight="1">
      <c r="A44" s="74"/>
      <c r="B44" s="39"/>
      <c r="C44" s="74"/>
      <c r="D44" s="312"/>
      <c r="E44" s="98"/>
      <c r="F44" s="98"/>
      <c r="G44" s="99"/>
      <c r="H44" s="124">
        <f t="shared" si="2"/>
      </c>
    </row>
    <row r="45" spans="1:8" s="73" customFormat="1" ht="36.75" customHeight="1">
      <c r="A45" s="74"/>
      <c r="B45" s="39"/>
      <c r="C45" s="74"/>
      <c r="D45" s="312"/>
      <c r="E45" s="98"/>
      <c r="F45" s="98"/>
      <c r="G45" s="99"/>
      <c r="H45" s="124">
        <f t="shared" si="2"/>
      </c>
    </row>
    <row r="46" spans="1:8" s="73" customFormat="1" ht="36.75" customHeight="1">
      <c r="A46" s="74"/>
      <c r="B46" s="39"/>
      <c r="C46" s="74"/>
      <c r="D46" s="312"/>
      <c r="E46" s="98"/>
      <c r="F46" s="98"/>
      <c r="G46" s="99"/>
      <c r="H46" s="124">
        <f t="shared" si="2"/>
      </c>
    </row>
    <row r="47" spans="1:8" s="73" customFormat="1" ht="36.75" customHeight="1">
      <c r="A47" s="74"/>
      <c r="B47" s="39"/>
      <c r="C47" s="74"/>
      <c r="D47" s="312"/>
      <c r="E47" s="98"/>
      <c r="F47" s="98"/>
      <c r="G47" s="99"/>
      <c r="H47" s="124">
        <f t="shared" si="2"/>
      </c>
    </row>
    <row r="48" spans="1:8" s="73" customFormat="1" ht="36.75" customHeight="1">
      <c r="A48" s="74"/>
      <c r="B48" s="39"/>
      <c r="C48" s="74"/>
      <c r="D48" s="312"/>
      <c r="E48" s="98"/>
      <c r="F48" s="98"/>
      <c r="G48" s="99"/>
      <c r="H48" s="124">
        <f t="shared" si="2"/>
      </c>
    </row>
    <row r="49" spans="1:8" s="73" customFormat="1" ht="36.75" customHeight="1">
      <c r="A49" s="74"/>
      <c r="B49" s="39"/>
      <c r="C49" s="74"/>
      <c r="D49" s="312"/>
      <c r="E49" s="98"/>
      <c r="F49" s="98"/>
      <c r="G49" s="99"/>
      <c r="H49" s="124">
        <f t="shared" si="2"/>
      </c>
    </row>
    <row r="50" spans="1:8" s="73" customFormat="1" ht="36.75" customHeight="1">
      <c r="A50" s="74"/>
      <c r="B50" s="39"/>
      <c r="C50" s="74"/>
      <c r="D50" s="312"/>
      <c r="E50" s="98"/>
      <c r="F50" s="98"/>
      <c r="G50" s="99"/>
      <c r="H50" s="124">
        <f t="shared" si="2"/>
      </c>
    </row>
    <row r="51" spans="1:8" s="73" customFormat="1" ht="36.75" customHeight="1">
      <c r="A51" s="74"/>
      <c r="B51" s="39"/>
      <c r="C51" s="74"/>
      <c r="D51" s="312"/>
      <c r="E51" s="98"/>
      <c r="F51" s="98"/>
      <c r="G51" s="99"/>
      <c r="H51" s="124">
        <f t="shared" si="2"/>
      </c>
    </row>
    <row r="52" spans="1:8" s="73" customFormat="1" ht="36.75" customHeight="1">
      <c r="A52" s="74"/>
      <c r="B52" s="39"/>
      <c r="C52" s="74"/>
      <c r="D52" s="312"/>
      <c r="E52" s="98"/>
      <c r="F52" s="98"/>
      <c r="G52" s="99"/>
      <c r="H52" s="124">
        <f t="shared" si="2"/>
      </c>
    </row>
    <row r="53" spans="1:8" s="73" customFormat="1" ht="36.75" customHeight="1">
      <c r="A53" s="74"/>
      <c r="B53" s="39"/>
      <c r="C53" s="74"/>
      <c r="D53" s="312"/>
      <c r="E53" s="98"/>
      <c r="F53" s="98"/>
      <c r="G53" s="99"/>
      <c r="H53" s="124">
        <f t="shared" si="2"/>
      </c>
    </row>
    <row r="54" spans="1:8" s="73" customFormat="1" ht="36.75" customHeight="1">
      <c r="A54" s="74"/>
      <c r="B54" s="39"/>
      <c r="C54" s="74"/>
      <c r="D54" s="312"/>
      <c r="E54" s="98"/>
      <c r="F54" s="98"/>
      <c r="G54" s="99"/>
      <c r="H54" s="124">
        <f t="shared" si="2"/>
      </c>
    </row>
    <row r="55" spans="1:8" s="73" customFormat="1" ht="36.75" customHeight="1">
      <c r="A55" s="74"/>
      <c r="B55" s="39"/>
      <c r="C55" s="74"/>
      <c r="D55" s="312"/>
      <c r="E55" s="98"/>
      <c r="F55" s="98"/>
      <c r="G55" s="99"/>
      <c r="H55" s="124">
        <f t="shared" si="2"/>
      </c>
    </row>
    <row r="56" spans="1:8" s="73" customFormat="1" ht="36.75" customHeight="1">
      <c r="A56" s="74"/>
      <c r="B56" s="39"/>
      <c r="C56" s="74"/>
      <c r="D56" s="312"/>
      <c r="E56" s="98"/>
      <c r="F56" s="98"/>
      <c r="G56" s="99"/>
      <c r="H56" s="124">
        <f t="shared" si="2"/>
      </c>
    </row>
    <row r="57" spans="1:8" s="73" customFormat="1" ht="36.75" customHeight="1">
      <c r="A57" s="74"/>
      <c r="B57" s="39"/>
      <c r="C57" s="74"/>
      <c r="D57" s="312"/>
      <c r="E57" s="98"/>
      <c r="F57" s="98"/>
      <c r="G57" s="99"/>
      <c r="H57" s="124">
        <f t="shared" si="2"/>
      </c>
    </row>
    <row r="58" spans="1:8" s="73" customFormat="1" ht="36.75" customHeight="1">
      <c r="A58" s="74"/>
      <c r="B58" s="39"/>
      <c r="C58" s="74"/>
      <c r="D58" s="312"/>
      <c r="E58" s="98"/>
      <c r="F58" s="98"/>
      <c r="G58" s="99"/>
      <c r="H58" s="124">
        <f t="shared" si="2"/>
      </c>
    </row>
    <row r="59" spans="1:8" ht="36.75" customHeight="1">
      <c r="A59" s="74"/>
      <c r="B59" s="39"/>
      <c r="C59" s="74"/>
      <c r="D59" s="112"/>
      <c r="E59" s="98"/>
      <c r="F59" s="98"/>
      <c r="G59" s="99"/>
      <c r="H59" s="124">
        <f t="shared" si="2"/>
      </c>
    </row>
    <row r="60" spans="1:8" ht="36.75" customHeight="1">
      <c r="A60" s="74"/>
      <c r="B60" s="39"/>
      <c r="C60" s="74"/>
      <c r="D60" s="112"/>
      <c r="E60" s="98"/>
      <c r="F60" s="98"/>
      <c r="G60" s="99"/>
      <c r="H60" s="124">
        <f t="shared" si="2"/>
      </c>
    </row>
    <row r="61" spans="1:8" ht="36.75" customHeight="1">
      <c r="A61" s="74"/>
      <c r="B61" s="39"/>
      <c r="C61" s="74"/>
      <c r="D61" s="112"/>
      <c r="E61" s="98"/>
      <c r="F61" s="98"/>
      <c r="G61" s="99"/>
      <c r="H61" s="124">
        <f t="shared" si="2"/>
      </c>
    </row>
    <row r="62" spans="1:8" ht="36.75" customHeight="1">
      <c r="A62" s="74"/>
      <c r="B62" s="39"/>
      <c r="C62" s="74"/>
      <c r="D62" s="112"/>
      <c r="E62" s="98"/>
      <c r="F62" s="98"/>
      <c r="G62" s="99"/>
      <c r="H62" s="124">
        <f t="shared" si="2"/>
      </c>
    </row>
    <row r="63" spans="1:8" ht="36.75" customHeight="1">
      <c r="A63" s="74"/>
      <c r="B63" s="39"/>
      <c r="C63" s="74"/>
      <c r="D63" s="112"/>
      <c r="E63" s="98"/>
      <c r="F63" s="98"/>
      <c r="G63" s="99"/>
      <c r="H63" s="124">
        <f t="shared" si="2"/>
      </c>
    </row>
    <row r="64" spans="1:8" ht="36.75" customHeight="1">
      <c r="A64" s="443" t="s">
        <v>21</v>
      </c>
      <c r="B64" s="443"/>
      <c r="C64" s="443"/>
      <c r="D64" s="443"/>
      <c r="E64" s="443"/>
      <c r="F64" s="443"/>
      <c r="G64" s="120"/>
      <c r="H64" s="124">
        <f t="shared" si="2"/>
      </c>
    </row>
    <row r="65" spans="1:8" ht="36.75" customHeight="1">
      <c r="A65" s="461" t="s">
        <v>3</v>
      </c>
      <c r="B65" s="461"/>
      <c r="C65" s="75">
        <f aca="true" t="shared" si="3" ref="C65:D67">C2</f>
        <v>0</v>
      </c>
      <c r="D65" s="313">
        <f t="shared" si="3"/>
        <v>0</v>
      </c>
      <c r="E65" s="455" t="str">
        <f>E2</f>
        <v>Clinical Meetings</v>
      </c>
      <c r="F65" s="455"/>
      <c r="G65" s="455"/>
      <c r="H65" s="124" t="e">
        <f t="shared" si="2"/>
        <v>#VALUE!</v>
      </c>
    </row>
    <row r="66" spans="1:8" ht="36.75" customHeight="1">
      <c r="A66" s="461" t="s">
        <v>20</v>
      </c>
      <c r="B66" s="461"/>
      <c r="C66" s="75">
        <f t="shared" si="3"/>
        <v>0</v>
      </c>
      <c r="D66" s="313">
        <f t="shared" si="3"/>
        <v>0</v>
      </c>
      <c r="E66" s="455"/>
      <c r="F66" s="455"/>
      <c r="G66" s="455"/>
      <c r="H66" s="124">
        <f t="shared" si="2"/>
      </c>
    </row>
    <row r="67" spans="1:8" ht="36.75" customHeight="1">
      <c r="A67" s="461" t="s">
        <v>15</v>
      </c>
      <c r="B67" s="461"/>
      <c r="C67" s="75">
        <f t="shared" si="3"/>
        <v>0</v>
      </c>
      <c r="D67" s="313" t="str">
        <f t="shared" si="3"/>
        <v>2016-2017</v>
      </c>
      <c r="E67" s="455"/>
      <c r="F67" s="455"/>
      <c r="G67" s="455"/>
      <c r="H67" s="124">
        <f t="shared" si="2"/>
      </c>
    </row>
    <row r="68" spans="1:8" ht="36.75" customHeight="1">
      <c r="A68" s="162"/>
      <c r="B68" s="163"/>
      <c r="C68" s="164"/>
      <c r="D68" s="165"/>
      <c r="E68" s="163"/>
      <c r="F68" s="163"/>
      <c r="G68" s="166"/>
      <c r="H68" s="124">
        <f t="shared" si="2"/>
      </c>
    </row>
    <row r="69" spans="1:8" ht="36.75" customHeight="1">
      <c r="A69" s="311" t="s">
        <v>10</v>
      </c>
      <c r="B69" s="311" t="s">
        <v>13</v>
      </c>
      <c r="C69" s="311" t="s">
        <v>63</v>
      </c>
      <c r="D69" s="311" t="s">
        <v>90</v>
      </c>
      <c r="E69" s="262" t="s">
        <v>7</v>
      </c>
      <c r="F69" s="262" t="s">
        <v>22</v>
      </c>
      <c r="G69" s="263" t="s">
        <v>87</v>
      </c>
      <c r="H69" s="124" t="e">
        <f t="shared" si="2"/>
        <v>#VALUE!</v>
      </c>
    </row>
    <row r="70" spans="1:8" ht="36.75" customHeight="1">
      <c r="A70" s="74"/>
      <c r="B70" s="39"/>
      <c r="C70" s="74"/>
      <c r="D70" s="112"/>
      <c r="E70" s="98"/>
      <c r="F70" s="98"/>
      <c r="G70" s="99"/>
      <c r="H70" s="124">
        <f t="shared" si="2"/>
      </c>
    </row>
    <row r="71" spans="1:8" s="73" customFormat="1" ht="36.75" customHeight="1">
      <c r="A71" s="74"/>
      <c r="B71" s="39"/>
      <c r="C71" s="74"/>
      <c r="D71" s="312"/>
      <c r="E71" s="98"/>
      <c r="F71" s="98"/>
      <c r="G71" s="99"/>
      <c r="H71" s="124">
        <f t="shared" si="2"/>
      </c>
    </row>
    <row r="72" spans="1:8" s="73" customFormat="1" ht="36.75" customHeight="1">
      <c r="A72" s="74"/>
      <c r="B72" s="39"/>
      <c r="C72" s="74"/>
      <c r="D72" s="312"/>
      <c r="E72" s="98"/>
      <c r="F72" s="98"/>
      <c r="G72" s="99"/>
      <c r="H72" s="124">
        <f t="shared" si="2"/>
      </c>
    </row>
    <row r="73" spans="1:8" s="73" customFormat="1" ht="36.75" customHeight="1">
      <c r="A73" s="74"/>
      <c r="B73" s="39"/>
      <c r="C73" s="74"/>
      <c r="D73" s="312"/>
      <c r="E73" s="98"/>
      <c r="F73" s="98"/>
      <c r="G73" s="99"/>
      <c r="H73" s="124">
        <f t="shared" si="2"/>
      </c>
    </row>
    <row r="74" spans="1:8" s="73" customFormat="1" ht="36.75" customHeight="1">
      <c r="A74" s="74"/>
      <c r="B74" s="39"/>
      <c r="C74" s="74"/>
      <c r="D74" s="312"/>
      <c r="E74" s="98"/>
      <c r="F74" s="98"/>
      <c r="G74" s="99"/>
      <c r="H74" s="124">
        <f t="shared" si="2"/>
      </c>
    </row>
    <row r="75" spans="1:8" s="73" customFormat="1" ht="36.75" customHeight="1">
      <c r="A75" s="74"/>
      <c r="B75" s="39"/>
      <c r="C75" s="74"/>
      <c r="D75" s="312"/>
      <c r="E75" s="98"/>
      <c r="F75" s="98"/>
      <c r="G75" s="99"/>
      <c r="H75" s="124">
        <f t="shared" si="2"/>
      </c>
    </row>
    <row r="76" spans="1:8" s="73" customFormat="1" ht="36.75" customHeight="1">
      <c r="A76" s="74"/>
      <c r="B76" s="39"/>
      <c r="C76" s="74"/>
      <c r="D76" s="312"/>
      <c r="E76" s="98"/>
      <c r="F76" s="98"/>
      <c r="G76" s="99"/>
      <c r="H76" s="124">
        <f t="shared" si="2"/>
      </c>
    </row>
    <row r="77" spans="1:8" s="73" customFormat="1" ht="36.75" customHeight="1">
      <c r="A77" s="74"/>
      <c r="B77" s="39"/>
      <c r="C77" s="74"/>
      <c r="D77" s="312"/>
      <c r="E77" s="98"/>
      <c r="F77" s="98"/>
      <c r="G77" s="99"/>
      <c r="H77" s="124">
        <f t="shared" si="2"/>
      </c>
    </row>
    <row r="78" spans="1:8" s="73" customFormat="1" ht="36.75" customHeight="1">
      <c r="A78" s="74"/>
      <c r="B78" s="39"/>
      <c r="C78" s="74"/>
      <c r="D78" s="312"/>
      <c r="E78" s="98"/>
      <c r="F78" s="98"/>
      <c r="G78" s="99"/>
      <c r="H78" s="124">
        <f t="shared" si="2"/>
      </c>
    </row>
    <row r="79" spans="1:8" s="73" customFormat="1" ht="36.75" customHeight="1">
      <c r="A79" s="74"/>
      <c r="B79" s="39"/>
      <c r="C79" s="74"/>
      <c r="D79" s="312"/>
      <c r="E79" s="98"/>
      <c r="F79" s="98"/>
      <c r="G79" s="99"/>
      <c r="H79" s="124">
        <f t="shared" si="2"/>
      </c>
    </row>
    <row r="80" spans="1:8" s="73" customFormat="1" ht="36.75" customHeight="1">
      <c r="A80" s="74"/>
      <c r="B80" s="39"/>
      <c r="C80" s="74"/>
      <c r="D80" s="312"/>
      <c r="E80" s="98"/>
      <c r="F80" s="98"/>
      <c r="G80" s="99"/>
      <c r="H80" s="124">
        <f t="shared" si="2"/>
      </c>
    </row>
    <row r="81" spans="1:8" s="73" customFormat="1" ht="36.75" customHeight="1">
      <c r="A81" s="74"/>
      <c r="B81" s="39"/>
      <c r="C81" s="74"/>
      <c r="D81" s="312"/>
      <c r="E81" s="98"/>
      <c r="F81" s="98"/>
      <c r="G81" s="99"/>
      <c r="H81" s="124">
        <f t="shared" si="2"/>
      </c>
    </row>
    <row r="82" spans="1:8" s="73" customFormat="1" ht="36.75" customHeight="1">
      <c r="A82" s="74"/>
      <c r="B82" s="39"/>
      <c r="C82" s="74"/>
      <c r="D82" s="312"/>
      <c r="E82" s="98"/>
      <c r="F82" s="98"/>
      <c r="G82" s="99"/>
      <c r="H82" s="124">
        <f t="shared" si="2"/>
      </c>
    </row>
    <row r="83" spans="1:8" s="73" customFormat="1" ht="36.75" customHeight="1">
      <c r="A83" s="74"/>
      <c r="B83" s="39"/>
      <c r="C83" s="74"/>
      <c r="D83" s="312"/>
      <c r="E83" s="98"/>
      <c r="F83" s="98"/>
      <c r="G83" s="99"/>
      <c r="H83" s="124">
        <f t="shared" si="2"/>
      </c>
    </row>
    <row r="84" spans="1:8" s="73" customFormat="1" ht="36.75" customHeight="1">
      <c r="A84" s="74"/>
      <c r="B84" s="39"/>
      <c r="C84" s="74"/>
      <c r="D84" s="312"/>
      <c r="E84" s="98"/>
      <c r="F84" s="98"/>
      <c r="G84" s="99"/>
      <c r="H84" s="124">
        <f t="shared" si="2"/>
      </c>
    </row>
    <row r="85" spans="1:8" s="73" customFormat="1" ht="36.75" customHeight="1">
      <c r="A85" s="74"/>
      <c r="B85" s="39"/>
      <c r="C85" s="74"/>
      <c r="D85" s="312"/>
      <c r="E85" s="98"/>
      <c r="F85" s="98"/>
      <c r="G85" s="99"/>
      <c r="H85" s="124">
        <f t="shared" si="2"/>
      </c>
    </row>
    <row r="86" spans="1:8" s="73" customFormat="1" ht="36.75" customHeight="1">
      <c r="A86" s="74"/>
      <c r="B86" s="39"/>
      <c r="C86" s="74"/>
      <c r="D86" s="312"/>
      <c r="E86" s="98"/>
      <c r="F86" s="98"/>
      <c r="G86" s="99"/>
      <c r="H86" s="124">
        <f t="shared" si="2"/>
      </c>
    </row>
    <row r="87" spans="1:8" s="73" customFormat="1" ht="36.75" customHeight="1">
      <c r="A87" s="74"/>
      <c r="B87" s="39"/>
      <c r="C87" s="74"/>
      <c r="D87" s="312"/>
      <c r="E87" s="98"/>
      <c r="F87" s="98"/>
      <c r="G87" s="99"/>
      <c r="H87" s="124">
        <f t="shared" si="2"/>
      </c>
    </row>
    <row r="88" spans="1:8" s="73" customFormat="1" ht="36.75" customHeight="1">
      <c r="A88" s="74"/>
      <c r="B88" s="39"/>
      <c r="C88" s="74"/>
      <c r="D88" s="312"/>
      <c r="E88" s="98"/>
      <c r="F88" s="98"/>
      <c r="G88" s="99"/>
      <c r="H88" s="124">
        <f t="shared" si="2"/>
      </c>
    </row>
    <row r="89" spans="1:8" s="73" customFormat="1" ht="36.75" customHeight="1">
      <c r="A89" s="74"/>
      <c r="B89" s="39"/>
      <c r="C89" s="74"/>
      <c r="D89" s="312"/>
      <c r="E89" s="98"/>
      <c r="F89" s="98"/>
      <c r="G89" s="99"/>
      <c r="H89" s="124">
        <f t="shared" si="2"/>
      </c>
    </row>
    <row r="90" spans="1:8" s="73" customFormat="1" ht="36.75" customHeight="1">
      <c r="A90" s="74"/>
      <c r="B90" s="39"/>
      <c r="C90" s="74"/>
      <c r="D90" s="312"/>
      <c r="E90" s="98"/>
      <c r="F90" s="98"/>
      <c r="G90" s="99"/>
      <c r="H90" s="124">
        <f t="shared" si="2"/>
      </c>
    </row>
    <row r="91" spans="1:8" ht="36.75" customHeight="1">
      <c r="A91" s="74"/>
      <c r="B91" s="39"/>
      <c r="C91" s="74"/>
      <c r="D91" s="112"/>
      <c r="E91" s="98"/>
      <c r="F91" s="98"/>
      <c r="G91" s="99"/>
      <c r="H91" s="124">
        <f t="shared" si="2"/>
      </c>
    </row>
    <row r="92" spans="1:8" s="37" customFormat="1" ht="36.75" customHeight="1">
      <c r="A92" s="74"/>
      <c r="B92" s="39"/>
      <c r="C92" s="74"/>
      <c r="D92" s="112"/>
      <c r="E92" s="98"/>
      <c r="F92" s="98"/>
      <c r="G92" s="99"/>
      <c r="H92" s="124">
        <f t="shared" si="2"/>
      </c>
    </row>
    <row r="93" spans="1:8" s="37" customFormat="1" ht="36.75" customHeight="1">
      <c r="A93" s="443" t="s">
        <v>21</v>
      </c>
      <c r="B93" s="443"/>
      <c r="C93" s="443"/>
      <c r="D93" s="443"/>
      <c r="E93" s="443"/>
      <c r="F93" s="443"/>
      <c r="G93" s="120"/>
      <c r="H93" s="124">
        <f t="shared" si="2"/>
      </c>
    </row>
    <row r="94" spans="1:8" s="37" customFormat="1" ht="36.75" customHeight="1">
      <c r="A94" s="461" t="s">
        <v>3</v>
      </c>
      <c r="B94" s="461"/>
      <c r="C94" s="75">
        <f aca="true" t="shared" si="4" ref="C94:D96">C2</f>
        <v>0</v>
      </c>
      <c r="D94" s="313">
        <f t="shared" si="4"/>
        <v>0</v>
      </c>
      <c r="E94" s="455" t="str">
        <f>E2</f>
        <v>Clinical Meetings</v>
      </c>
      <c r="F94" s="455"/>
      <c r="G94" s="455"/>
      <c r="H94" s="124" t="e">
        <f t="shared" si="2"/>
        <v>#VALUE!</v>
      </c>
    </row>
    <row r="95" spans="1:8" s="37" customFormat="1" ht="36.75" customHeight="1">
      <c r="A95" s="461" t="s">
        <v>20</v>
      </c>
      <c r="B95" s="461"/>
      <c r="C95" s="75">
        <f t="shared" si="4"/>
        <v>0</v>
      </c>
      <c r="D95" s="313">
        <f t="shared" si="4"/>
        <v>0</v>
      </c>
      <c r="E95" s="455"/>
      <c r="F95" s="455"/>
      <c r="G95" s="455"/>
      <c r="H95" s="124">
        <f t="shared" si="2"/>
      </c>
    </row>
    <row r="96" spans="1:8" s="37" customFormat="1" ht="36.75" customHeight="1">
      <c r="A96" s="461" t="s">
        <v>15</v>
      </c>
      <c r="B96" s="461"/>
      <c r="C96" s="75">
        <f t="shared" si="4"/>
        <v>0</v>
      </c>
      <c r="D96" s="313" t="str">
        <f t="shared" si="4"/>
        <v>2016-2017</v>
      </c>
      <c r="E96" s="455"/>
      <c r="F96" s="455"/>
      <c r="G96" s="455"/>
      <c r="H96" s="124">
        <f t="shared" si="2"/>
      </c>
    </row>
    <row r="97" spans="1:8" s="37" customFormat="1" ht="36.75" customHeight="1">
      <c r="A97" s="162"/>
      <c r="B97" s="163"/>
      <c r="C97" s="164"/>
      <c r="D97" s="165"/>
      <c r="E97" s="163"/>
      <c r="F97" s="163"/>
      <c r="G97" s="166"/>
      <c r="H97" s="124">
        <f t="shared" si="2"/>
      </c>
    </row>
    <row r="98" spans="1:8" ht="36.75" customHeight="1">
      <c r="A98" s="311" t="s">
        <v>10</v>
      </c>
      <c r="B98" s="311" t="s">
        <v>13</v>
      </c>
      <c r="C98" s="311" t="s">
        <v>63</v>
      </c>
      <c r="D98" s="311" t="s">
        <v>90</v>
      </c>
      <c r="E98" s="262" t="s">
        <v>7</v>
      </c>
      <c r="F98" s="262" t="s">
        <v>22</v>
      </c>
      <c r="G98" s="263" t="s">
        <v>87</v>
      </c>
      <c r="H98" s="124" t="e">
        <f t="shared" si="2"/>
        <v>#VALUE!</v>
      </c>
    </row>
    <row r="99" spans="1:8" s="73" customFormat="1" ht="36.75" customHeight="1">
      <c r="A99" s="74"/>
      <c r="B99" s="39"/>
      <c r="C99" s="74"/>
      <c r="D99" s="312"/>
      <c r="E99" s="98"/>
      <c r="F99" s="98"/>
      <c r="G99" s="99"/>
      <c r="H99" s="124">
        <f t="shared" si="2"/>
      </c>
    </row>
    <row r="100" spans="1:8" s="73" customFormat="1" ht="36.75" customHeight="1">
      <c r="A100" s="74"/>
      <c r="B100" s="39"/>
      <c r="C100" s="74"/>
      <c r="D100" s="312"/>
      <c r="E100" s="98"/>
      <c r="F100" s="98"/>
      <c r="G100" s="99"/>
      <c r="H100" s="124">
        <f t="shared" si="2"/>
      </c>
    </row>
    <row r="101" spans="1:8" s="73" customFormat="1" ht="36.75" customHeight="1">
      <c r="A101" s="74"/>
      <c r="B101" s="39"/>
      <c r="C101" s="74"/>
      <c r="D101" s="312"/>
      <c r="E101" s="98"/>
      <c r="F101" s="98"/>
      <c r="G101" s="99"/>
      <c r="H101" s="124">
        <f t="shared" si="2"/>
      </c>
    </row>
    <row r="102" spans="1:8" s="73" customFormat="1" ht="36.75" customHeight="1">
      <c r="A102" s="74"/>
      <c r="B102" s="39"/>
      <c r="C102" s="74"/>
      <c r="D102" s="312"/>
      <c r="E102" s="98"/>
      <c r="F102" s="98"/>
      <c r="G102" s="99"/>
      <c r="H102" s="124">
        <f aca="true" t="shared" si="5" ref="H102:H110">IF(E102+F102&gt;1,"ERROR! You cannot be speaker &amp; attendant at one time","")</f>
      </c>
    </row>
    <row r="103" spans="1:8" s="73" customFormat="1" ht="36.75" customHeight="1">
      <c r="A103" s="74"/>
      <c r="B103" s="39"/>
      <c r="C103" s="74"/>
      <c r="D103" s="312"/>
      <c r="E103" s="98"/>
      <c r="F103" s="98"/>
      <c r="G103" s="99"/>
      <c r="H103" s="124">
        <f t="shared" si="5"/>
      </c>
    </row>
    <row r="104" spans="1:8" s="73" customFormat="1" ht="36.75" customHeight="1">
      <c r="A104" s="74"/>
      <c r="B104" s="39"/>
      <c r="C104" s="74"/>
      <c r="D104" s="312"/>
      <c r="E104" s="98"/>
      <c r="F104" s="98"/>
      <c r="G104" s="99"/>
      <c r="H104" s="124">
        <f t="shared" si="5"/>
      </c>
    </row>
    <row r="105" spans="1:8" s="73" customFormat="1" ht="36.75" customHeight="1">
      <c r="A105" s="74"/>
      <c r="B105" s="39"/>
      <c r="C105" s="74"/>
      <c r="D105" s="312"/>
      <c r="E105" s="98"/>
      <c r="F105" s="98"/>
      <c r="G105" s="99"/>
      <c r="H105" s="124">
        <f t="shared" si="5"/>
      </c>
    </row>
    <row r="106" spans="1:8" s="73" customFormat="1" ht="36.75" customHeight="1">
      <c r="A106" s="74"/>
      <c r="B106" s="39"/>
      <c r="C106" s="74"/>
      <c r="D106" s="312"/>
      <c r="E106" s="98"/>
      <c r="F106" s="98"/>
      <c r="G106" s="99"/>
      <c r="H106" s="124">
        <f t="shared" si="5"/>
      </c>
    </row>
    <row r="107" spans="1:8" s="73" customFormat="1" ht="36.75" customHeight="1">
      <c r="A107" s="74"/>
      <c r="B107" s="39"/>
      <c r="C107" s="74"/>
      <c r="D107" s="312"/>
      <c r="E107" s="98"/>
      <c r="F107" s="98"/>
      <c r="G107" s="99"/>
      <c r="H107" s="124">
        <f t="shared" si="5"/>
      </c>
    </row>
    <row r="108" spans="1:8" s="73" customFormat="1" ht="36.75" customHeight="1">
      <c r="A108" s="74"/>
      <c r="B108" s="39"/>
      <c r="C108" s="74"/>
      <c r="D108" s="312"/>
      <c r="E108" s="98"/>
      <c r="F108" s="98"/>
      <c r="G108" s="99"/>
      <c r="H108" s="124">
        <f t="shared" si="5"/>
      </c>
    </row>
    <row r="109" spans="1:8" s="73" customFormat="1" ht="36.75" customHeight="1">
      <c r="A109" s="74"/>
      <c r="B109" s="39"/>
      <c r="C109" s="74"/>
      <c r="D109" s="312"/>
      <c r="E109" s="98"/>
      <c r="F109" s="98"/>
      <c r="G109" s="99"/>
      <c r="H109" s="124">
        <f t="shared" si="5"/>
      </c>
    </row>
    <row r="110" spans="1:8" ht="36.75" customHeight="1">
      <c r="A110" s="74"/>
      <c r="B110" s="39"/>
      <c r="C110" s="74"/>
      <c r="D110" s="112"/>
      <c r="E110" s="98"/>
      <c r="F110" s="98"/>
      <c r="G110" s="99"/>
      <c r="H110" s="124">
        <f t="shared" si="5"/>
      </c>
    </row>
    <row r="111" spans="1:7" ht="30" customHeight="1">
      <c r="A111" s="76"/>
      <c r="B111" s="38"/>
      <c r="C111" s="76"/>
      <c r="D111" s="113" t="s">
        <v>68</v>
      </c>
      <c r="E111" s="100">
        <f>SUM(E7:E31)+SUM(E38:E110)</f>
        <v>0</v>
      </c>
      <c r="F111" s="100">
        <f>SUM(F7:F31)+SUM(F38:F110)</f>
        <v>0</v>
      </c>
      <c r="G111" s="97"/>
    </row>
    <row r="112" spans="1:7" ht="15.75">
      <c r="A112" s="76"/>
      <c r="B112" s="38"/>
      <c r="C112" s="76"/>
      <c r="D112" s="456" t="s">
        <v>8</v>
      </c>
      <c r="E112" s="458">
        <f>E111+F111</f>
        <v>0</v>
      </c>
      <c r="F112" s="459"/>
      <c r="G112" s="101"/>
    </row>
    <row r="113" spans="1:7" ht="15.75">
      <c r="A113" s="76"/>
      <c r="B113" s="38"/>
      <c r="C113" s="76"/>
      <c r="D113" s="457"/>
      <c r="E113" s="460"/>
      <c r="F113" s="460"/>
      <c r="G113" s="101"/>
    </row>
  </sheetData>
  <sheetProtection password="CC12" sheet="1"/>
  <mergeCells count="22">
    <mergeCell ref="E33:G35"/>
    <mergeCell ref="D112:D113"/>
    <mergeCell ref="E112:F113"/>
    <mergeCell ref="A33:B33"/>
    <mergeCell ref="A34:B34"/>
    <mergeCell ref="A35:B35"/>
    <mergeCell ref="A64:F64"/>
    <mergeCell ref="A65:B65"/>
    <mergeCell ref="E65:G67"/>
    <mergeCell ref="A66:B66"/>
    <mergeCell ref="A67:B67"/>
    <mergeCell ref="A93:F93"/>
    <mergeCell ref="A94:B94"/>
    <mergeCell ref="E94:G96"/>
    <mergeCell ref="A95:B95"/>
    <mergeCell ref="A96:B96"/>
    <mergeCell ref="A32:F32"/>
    <mergeCell ref="E2:G4"/>
    <mergeCell ref="A1:F1"/>
    <mergeCell ref="A3:B3"/>
    <mergeCell ref="A4:B4"/>
    <mergeCell ref="A2:B2"/>
  </mergeCells>
  <printOptions/>
  <pageMargins left="0.38515625" right="0.15386904761904763" top="0.29598214285714286" bottom="0.47559523809523807" header="0.3" footer="0.3"/>
  <pageSetup horizontalDpi="600" verticalDpi="600" orientation="landscape" paperSize="9" scale="51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61"/>
  <sheetViews>
    <sheetView zoomScale="120" zoomScaleNormal="120" zoomScalePageLayoutView="80" workbookViewId="0" topLeftCell="A58">
      <selection activeCell="L59" sqref="L59"/>
    </sheetView>
  </sheetViews>
  <sheetFormatPr defaultColWidth="9.140625" defaultRowHeight="15"/>
  <cols>
    <col min="1" max="1" width="11.00390625" style="77" bestFit="1" customWidth="1"/>
    <col min="2" max="2" width="9.00390625" style="77" customWidth="1"/>
    <col min="3" max="4" width="9.00390625" style="189" customWidth="1"/>
    <col min="5" max="5" width="6.57421875" style="189" customWidth="1"/>
    <col min="6" max="6" width="9.00390625" style="78" customWidth="1"/>
    <col min="7" max="10" width="9.00390625" style="47" customWidth="1"/>
    <col min="11" max="11" width="11.57421875" style="51" customWidth="1"/>
    <col min="12" max="12" width="12.140625" style="57" customWidth="1"/>
    <col min="13" max="13" width="9.00390625" style="57" customWidth="1"/>
    <col min="14" max="14" width="10.8515625" style="57" customWidth="1"/>
    <col min="15" max="15" width="3.140625" style="51" customWidth="1"/>
  </cols>
  <sheetData>
    <row r="1" spans="1:15" ht="23.25" customHeight="1">
      <c r="A1" s="366" t="s">
        <v>21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1"/>
      <c r="O1" s="131"/>
    </row>
    <row r="2" spans="1:15" ht="15.75" customHeight="1">
      <c r="A2" s="409" t="s">
        <v>3</v>
      </c>
      <c r="B2" s="411"/>
      <c r="C2" s="409">
        <f>Title!B13</f>
        <v>0</v>
      </c>
      <c r="D2" s="410"/>
      <c r="E2" s="410"/>
      <c r="F2" s="186" t="s">
        <v>1</v>
      </c>
      <c r="G2" s="396">
        <f>Title!B19</f>
        <v>0</v>
      </c>
      <c r="H2" s="397"/>
      <c r="I2" s="398"/>
      <c r="J2" s="362" t="s">
        <v>5</v>
      </c>
      <c r="K2" s="363"/>
      <c r="L2" s="363"/>
      <c r="M2" s="363"/>
      <c r="N2" s="462"/>
      <c r="O2" s="131"/>
    </row>
    <row r="3" spans="1:15" ht="15.75" customHeight="1">
      <c r="A3" s="409" t="s">
        <v>20</v>
      </c>
      <c r="B3" s="411"/>
      <c r="C3" s="409">
        <f>Title!B15</f>
        <v>0</v>
      </c>
      <c r="D3" s="410"/>
      <c r="E3" s="410"/>
      <c r="F3" s="186" t="s">
        <v>2</v>
      </c>
      <c r="G3" s="396">
        <f>Title!B21</f>
        <v>0</v>
      </c>
      <c r="H3" s="397"/>
      <c r="I3" s="398"/>
      <c r="J3" s="362"/>
      <c r="K3" s="363"/>
      <c r="L3" s="363"/>
      <c r="M3" s="363"/>
      <c r="N3" s="462"/>
      <c r="O3" s="131"/>
    </row>
    <row r="4" spans="1:15" ht="15.75" customHeight="1">
      <c r="A4" s="409" t="s">
        <v>15</v>
      </c>
      <c r="B4" s="411"/>
      <c r="C4" s="409">
        <f>Title!B17</f>
        <v>0</v>
      </c>
      <c r="D4" s="410"/>
      <c r="E4" s="410"/>
      <c r="F4" s="186" t="s">
        <v>18</v>
      </c>
      <c r="G4" s="396" t="str">
        <f>Title!B23</f>
        <v>2016-2017</v>
      </c>
      <c r="H4" s="397"/>
      <c r="I4" s="398"/>
      <c r="J4" s="362"/>
      <c r="K4" s="363"/>
      <c r="L4" s="363"/>
      <c r="M4" s="363"/>
      <c r="N4" s="462"/>
      <c r="O4" s="131"/>
    </row>
    <row r="5" spans="1:15" ht="15.75" customHeight="1">
      <c r="A5" s="87"/>
      <c r="B5" s="87"/>
      <c r="C5" s="87"/>
      <c r="D5" s="87"/>
      <c r="E5" s="87"/>
      <c r="F5" s="79"/>
      <c r="G5" s="46"/>
      <c r="H5" s="46"/>
      <c r="I5" s="46"/>
      <c r="J5" s="46"/>
      <c r="K5" s="50"/>
      <c r="L5" s="58"/>
      <c r="M5" s="58"/>
      <c r="N5" s="58"/>
      <c r="O5" s="131"/>
    </row>
    <row r="6" spans="1:15" ht="34.5" customHeight="1">
      <c r="A6" s="52" t="s">
        <v>10</v>
      </c>
      <c r="B6" s="52" t="s">
        <v>13</v>
      </c>
      <c r="C6" s="394" t="s">
        <v>69</v>
      </c>
      <c r="D6" s="466"/>
      <c r="E6" s="395"/>
      <c r="F6" s="463" t="s">
        <v>70</v>
      </c>
      <c r="G6" s="464"/>
      <c r="H6" s="464"/>
      <c r="I6" s="464"/>
      <c r="J6" s="464"/>
      <c r="K6" s="465"/>
      <c r="L6" s="110" t="s">
        <v>7</v>
      </c>
      <c r="M6" s="110" t="s">
        <v>22</v>
      </c>
      <c r="N6" s="110" t="s">
        <v>87</v>
      </c>
      <c r="O6" s="131"/>
    </row>
    <row r="7" spans="1:15" ht="34.5" customHeight="1">
      <c r="A7" s="125"/>
      <c r="B7" s="112"/>
      <c r="C7" s="467"/>
      <c r="D7" s="468"/>
      <c r="E7" s="469"/>
      <c r="F7" s="470"/>
      <c r="G7" s="471"/>
      <c r="H7" s="471"/>
      <c r="I7" s="471"/>
      <c r="J7" s="471"/>
      <c r="K7" s="472"/>
      <c r="L7" s="122"/>
      <c r="M7" s="122"/>
      <c r="N7" s="122"/>
      <c r="O7" s="132">
        <f>IF(L7+M7&gt;1,"ERROR! You cannot be speaker &amp; attendant at one time","")</f>
      </c>
    </row>
    <row r="8" spans="1:15" ht="34.5" customHeight="1">
      <c r="A8" s="112"/>
      <c r="B8" s="112"/>
      <c r="C8" s="467"/>
      <c r="D8" s="468"/>
      <c r="E8" s="469"/>
      <c r="F8" s="470"/>
      <c r="G8" s="471"/>
      <c r="H8" s="471"/>
      <c r="I8" s="471"/>
      <c r="J8" s="471"/>
      <c r="K8" s="472"/>
      <c r="L8" s="122"/>
      <c r="M8" s="122"/>
      <c r="N8" s="122"/>
      <c r="O8" s="132">
        <f aca="true" t="shared" si="0" ref="O8:O31">IF(L8+M8&gt;1,"ERROR! You cannot be speaker &amp; attendant at one time","")</f>
      </c>
    </row>
    <row r="9" spans="1:15" ht="34.5" customHeight="1">
      <c r="A9" s="112"/>
      <c r="B9" s="112"/>
      <c r="C9" s="467"/>
      <c r="D9" s="468"/>
      <c r="E9" s="469"/>
      <c r="F9" s="470"/>
      <c r="G9" s="471"/>
      <c r="H9" s="471"/>
      <c r="I9" s="471"/>
      <c r="J9" s="471"/>
      <c r="K9" s="472"/>
      <c r="L9" s="122"/>
      <c r="M9" s="122"/>
      <c r="N9" s="122"/>
      <c r="O9" s="132">
        <f t="shared" si="0"/>
      </c>
    </row>
    <row r="10" spans="1:15" ht="34.5" customHeight="1">
      <c r="A10" s="112"/>
      <c r="B10" s="112"/>
      <c r="C10" s="467"/>
      <c r="D10" s="468"/>
      <c r="E10" s="469"/>
      <c r="F10" s="470"/>
      <c r="G10" s="471"/>
      <c r="H10" s="471"/>
      <c r="I10" s="471"/>
      <c r="J10" s="471"/>
      <c r="K10" s="472"/>
      <c r="L10" s="122"/>
      <c r="M10" s="122"/>
      <c r="N10" s="122"/>
      <c r="O10" s="132">
        <f t="shared" si="0"/>
      </c>
    </row>
    <row r="11" spans="1:15" ht="34.5" customHeight="1">
      <c r="A11" s="112"/>
      <c r="B11" s="112"/>
      <c r="C11" s="467"/>
      <c r="D11" s="468"/>
      <c r="E11" s="469"/>
      <c r="F11" s="470"/>
      <c r="G11" s="471"/>
      <c r="H11" s="471"/>
      <c r="I11" s="471"/>
      <c r="J11" s="471"/>
      <c r="K11" s="472"/>
      <c r="L11" s="122"/>
      <c r="M11" s="122"/>
      <c r="N11" s="122"/>
      <c r="O11" s="132">
        <f t="shared" si="0"/>
      </c>
    </row>
    <row r="12" spans="1:15" ht="34.5" customHeight="1">
      <c r="A12" s="112"/>
      <c r="B12" s="112"/>
      <c r="C12" s="467"/>
      <c r="D12" s="468"/>
      <c r="E12" s="469"/>
      <c r="F12" s="470"/>
      <c r="G12" s="471"/>
      <c r="H12" s="471"/>
      <c r="I12" s="471"/>
      <c r="J12" s="471"/>
      <c r="K12" s="472"/>
      <c r="L12" s="122"/>
      <c r="M12" s="122"/>
      <c r="N12" s="122"/>
      <c r="O12" s="132">
        <f t="shared" si="0"/>
      </c>
    </row>
    <row r="13" spans="1:15" ht="34.5" customHeight="1">
      <c r="A13" s="112"/>
      <c r="B13" s="112"/>
      <c r="C13" s="467"/>
      <c r="D13" s="468"/>
      <c r="E13" s="469"/>
      <c r="F13" s="470"/>
      <c r="G13" s="471"/>
      <c r="H13" s="471"/>
      <c r="I13" s="471"/>
      <c r="J13" s="471"/>
      <c r="K13" s="472"/>
      <c r="L13" s="122"/>
      <c r="M13" s="122"/>
      <c r="N13" s="122"/>
      <c r="O13" s="132">
        <f t="shared" si="0"/>
      </c>
    </row>
    <row r="14" spans="1:15" ht="34.5" customHeight="1">
      <c r="A14" s="112"/>
      <c r="B14" s="112"/>
      <c r="C14" s="467"/>
      <c r="D14" s="468"/>
      <c r="E14" s="469"/>
      <c r="F14" s="470"/>
      <c r="G14" s="471"/>
      <c r="H14" s="471"/>
      <c r="I14" s="471"/>
      <c r="J14" s="471"/>
      <c r="K14" s="472"/>
      <c r="L14" s="122"/>
      <c r="M14" s="122"/>
      <c r="N14" s="122"/>
      <c r="O14" s="132">
        <f t="shared" si="0"/>
      </c>
    </row>
    <row r="15" spans="1:15" ht="34.5" customHeight="1">
      <c r="A15" s="112"/>
      <c r="B15" s="112"/>
      <c r="C15" s="467"/>
      <c r="D15" s="468"/>
      <c r="E15" s="469"/>
      <c r="F15" s="470"/>
      <c r="G15" s="471"/>
      <c r="H15" s="471"/>
      <c r="I15" s="471"/>
      <c r="J15" s="471"/>
      <c r="K15" s="472"/>
      <c r="L15" s="122"/>
      <c r="M15" s="122"/>
      <c r="N15" s="122"/>
      <c r="O15" s="132">
        <f t="shared" si="0"/>
      </c>
    </row>
    <row r="16" spans="1:15" ht="34.5" customHeight="1">
      <c r="A16" s="112"/>
      <c r="B16" s="112"/>
      <c r="C16" s="467"/>
      <c r="D16" s="468"/>
      <c r="E16" s="469"/>
      <c r="F16" s="470"/>
      <c r="G16" s="471"/>
      <c r="H16" s="471"/>
      <c r="I16" s="471"/>
      <c r="J16" s="471"/>
      <c r="K16" s="472"/>
      <c r="L16" s="122"/>
      <c r="M16" s="122"/>
      <c r="N16" s="122"/>
      <c r="O16" s="132">
        <f t="shared" si="0"/>
      </c>
    </row>
    <row r="17" spans="1:15" ht="34.5" customHeight="1">
      <c r="A17" s="112"/>
      <c r="B17" s="112"/>
      <c r="C17" s="467"/>
      <c r="D17" s="468"/>
      <c r="E17" s="469"/>
      <c r="F17" s="470"/>
      <c r="G17" s="471"/>
      <c r="H17" s="471"/>
      <c r="I17" s="471"/>
      <c r="J17" s="471"/>
      <c r="K17" s="472"/>
      <c r="L17" s="122"/>
      <c r="M17" s="122"/>
      <c r="N17" s="122"/>
      <c r="O17" s="132">
        <f t="shared" si="0"/>
      </c>
    </row>
    <row r="18" spans="1:15" ht="34.5" customHeight="1">
      <c r="A18" s="52" t="s">
        <v>10</v>
      </c>
      <c r="B18" s="52" t="s">
        <v>13</v>
      </c>
      <c r="C18" s="394" t="s">
        <v>69</v>
      </c>
      <c r="D18" s="466"/>
      <c r="E18" s="395"/>
      <c r="F18" s="463" t="s">
        <v>70</v>
      </c>
      <c r="G18" s="464"/>
      <c r="H18" s="464"/>
      <c r="I18" s="464"/>
      <c r="J18" s="464"/>
      <c r="K18" s="465"/>
      <c r="L18" s="110" t="s">
        <v>7</v>
      </c>
      <c r="M18" s="110" t="s">
        <v>22</v>
      </c>
      <c r="N18" s="110" t="s">
        <v>67</v>
      </c>
      <c r="O18" s="132"/>
    </row>
    <row r="19" spans="1:15" ht="34.5" customHeight="1">
      <c r="A19" s="112"/>
      <c r="B19" s="112"/>
      <c r="C19" s="467"/>
      <c r="D19" s="468"/>
      <c r="E19" s="469"/>
      <c r="F19" s="470"/>
      <c r="G19" s="471"/>
      <c r="H19" s="471"/>
      <c r="I19" s="471"/>
      <c r="J19" s="471"/>
      <c r="K19" s="472"/>
      <c r="L19" s="122"/>
      <c r="M19" s="122"/>
      <c r="N19" s="122"/>
      <c r="O19" s="132">
        <f t="shared" si="0"/>
      </c>
    </row>
    <row r="20" spans="1:15" ht="34.5" customHeight="1">
      <c r="A20" s="112"/>
      <c r="B20" s="112"/>
      <c r="C20" s="467"/>
      <c r="D20" s="468"/>
      <c r="E20" s="469"/>
      <c r="F20" s="470"/>
      <c r="G20" s="471"/>
      <c r="H20" s="471"/>
      <c r="I20" s="471"/>
      <c r="J20" s="471"/>
      <c r="K20" s="472"/>
      <c r="L20" s="122"/>
      <c r="M20" s="122"/>
      <c r="N20" s="122"/>
      <c r="O20" s="132">
        <f t="shared" si="0"/>
      </c>
    </row>
    <row r="21" spans="1:15" ht="34.5" customHeight="1">
      <c r="A21" s="112"/>
      <c r="B21" s="112"/>
      <c r="C21" s="467"/>
      <c r="D21" s="468"/>
      <c r="E21" s="469"/>
      <c r="F21" s="470"/>
      <c r="G21" s="471"/>
      <c r="H21" s="471"/>
      <c r="I21" s="471"/>
      <c r="J21" s="471"/>
      <c r="K21" s="472"/>
      <c r="L21" s="122"/>
      <c r="M21" s="122"/>
      <c r="N21" s="122"/>
      <c r="O21" s="132">
        <f t="shared" si="0"/>
      </c>
    </row>
    <row r="22" spans="1:15" ht="34.5" customHeight="1">
      <c r="A22" s="112"/>
      <c r="B22" s="112"/>
      <c r="C22" s="467"/>
      <c r="D22" s="468"/>
      <c r="E22" s="469"/>
      <c r="F22" s="470"/>
      <c r="G22" s="471"/>
      <c r="H22" s="471"/>
      <c r="I22" s="471"/>
      <c r="J22" s="471"/>
      <c r="K22" s="472"/>
      <c r="L22" s="122"/>
      <c r="M22" s="122"/>
      <c r="N22" s="122"/>
      <c r="O22" s="132">
        <f t="shared" si="0"/>
      </c>
    </row>
    <row r="23" spans="1:15" ht="34.5" customHeight="1">
      <c r="A23" s="112"/>
      <c r="B23" s="112"/>
      <c r="C23" s="467"/>
      <c r="D23" s="468"/>
      <c r="E23" s="469"/>
      <c r="F23" s="470"/>
      <c r="G23" s="471"/>
      <c r="H23" s="471"/>
      <c r="I23" s="471"/>
      <c r="J23" s="471"/>
      <c r="K23" s="472"/>
      <c r="L23" s="122"/>
      <c r="M23" s="122"/>
      <c r="N23" s="122"/>
      <c r="O23" s="132">
        <f t="shared" si="0"/>
      </c>
    </row>
    <row r="24" spans="1:15" ht="34.5" customHeight="1">
      <c r="A24" s="112"/>
      <c r="B24" s="112"/>
      <c r="C24" s="467"/>
      <c r="D24" s="468"/>
      <c r="E24" s="469"/>
      <c r="F24" s="470"/>
      <c r="G24" s="471"/>
      <c r="H24" s="471"/>
      <c r="I24" s="471"/>
      <c r="J24" s="471"/>
      <c r="K24" s="472"/>
      <c r="L24" s="122"/>
      <c r="M24" s="122"/>
      <c r="N24" s="122"/>
      <c r="O24" s="132">
        <f t="shared" si="0"/>
      </c>
    </row>
    <row r="25" spans="1:15" ht="34.5" customHeight="1">
      <c r="A25" s="112"/>
      <c r="B25" s="112"/>
      <c r="C25" s="467"/>
      <c r="D25" s="468"/>
      <c r="E25" s="469"/>
      <c r="F25" s="470"/>
      <c r="G25" s="471"/>
      <c r="H25" s="471"/>
      <c r="I25" s="471"/>
      <c r="J25" s="471"/>
      <c r="K25" s="472"/>
      <c r="L25" s="122"/>
      <c r="M25" s="122"/>
      <c r="N25" s="122"/>
      <c r="O25" s="132">
        <f t="shared" si="0"/>
      </c>
    </row>
    <row r="26" spans="1:15" ht="34.5" customHeight="1">
      <c r="A26" s="112"/>
      <c r="B26" s="112"/>
      <c r="C26" s="467"/>
      <c r="D26" s="468"/>
      <c r="E26" s="469"/>
      <c r="F26" s="470"/>
      <c r="G26" s="471"/>
      <c r="H26" s="471"/>
      <c r="I26" s="471"/>
      <c r="J26" s="471"/>
      <c r="K26" s="472"/>
      <c r="L26" s="122"/>
      <c r="M26" s="122"/>
      <c r="N26" s="122"/>
      <c r="O26" s="132">
        <f t="shared" si="0"/>
      </c>
    </row>
    <row r="27" spans="1:15" ht="34.5" customHeight="1">
      <c r="A27" s="112"/>
      <c r="B27" s="112"/>
      <c r="C27" s="467"/>
      <c r="D27" s="468"/>
      <c r="E27" s="469"/>
      <c r="F27" s="470"/>
      <c r="G27" s="471"/>
      <c r="H27" s="471"/>
      <c r="I27" s="471"/>
      <c r="J27" s="471"/>
      <c r="K27" s="472"/>
      <c r="L27" s="122"/>
      <c r="M27" s="122"/>
      <c r="N27" s="122"/>
      <c r="O27" s="132">
        <f t="shared" si="0"/>
      </c>
    </row>
    <row r="28" spans="1:15" ht="34.5" customHeight="1">
      <c r="A28" s="112"/>
      <c r="B28" s="112"/>
      <c r="C28" s="467"/>
      <c r="D28" s="468"/>
      <c r="E28" s="469"/>
      <c r="F28" s="470"/>
      <c r="G28" s="471"/>
      <c r="H28" s="471"/>
      <c r="I28" s="471"/>
      <c r="J28" s="471"/>
      <c r="K28" s="472"/>
      <c r="L28" s="122"/>
      <c r="M28" s="122"/>
      <c r="N28" s="122"/>
      <c r="O28" s="132">
        <f t="shared" si="0"/>
      </c>
    </row>
    <row r="29" spans="1:15" ht="34.5" customHeight="1">
      <c r="A29" s="112"/>
      <c r="B29" s="112"/>
      <c r="C29" s="467"/>
      <c r="D29" s="468"/>
      <c r="E29" s="469"/>
      <c r="F29" s="470"/>
      <c r="G29" s="471"/>
      <c r="H29" s="471"/>
      <c r="I29" s="471"/>
      <c r="J29" s="471"/>
      <c r="K29" s="472"/>
      <c r="L29" s="122"/>
      <c r="M29" s="122"/>
      <c r="N29" s="122"/>
      <c r="O29" s="132">
        <f t="shared" si="0"/>
      </c>
    </row>
    <row r="30" spans="1:15" ht="34.5" customHeight="1">
      <c r="A30" s="112"/>
      <c r="B30" s="112"/>
      <c r="C30" s="467"/>
      <c r="D30" s="468"/>
      <c r="E30" s="469"/>
      <c r="F30" s="470"/>
      <c r="G30" s="471"/>
      <c r="H30" s="471"/>
      <c r="I30" s="471"/>
      <c r="J30" s="471"/>
      <c r="K30" s="472"/>
      <c r="L30" s="122"/>
      <c r="M30" s="122"/>
      <c r="N30" s="122"/>
      <c r="O30" s="132">
        <f t="shared" si="0"/>
      </c>
    </row>
    <row r="31" spans="1:15" ht="34.5" customHeight="1">
      <c r="A31" s="112"/>
      <c r="B31" s="112"/>
      <c r="C31" s="467"/>
      <c r="D31" s="468"/>
      <c r="E31" s="469"/>
      <c r="F31" s="470"/>
      <c r="G31" s="471"/>
      <c r="H31" s="471"/>
      <c r="I31" s="471"/>
      <c r="J31" s="471"/>
      <c r="K31" s="472"/>
      <c r="L31" s="122"/>
      <c r="M31" s="122"/>
      <c r="N31" s="122"/>
      <c r="O31" s="132">
        <f t="shared" si="0"/>
      </c>
    </row>
    <row r="32" spans="1:15" ht="23.25" customHeight="1">
      <c r="A32" s="438" t="s">
        <v>21</v>
      </c>
      <c r="B32" s="438"/>
      <c r="C32" s="438"/>
      <c r="D32" s="438"/>
      <c r="E32" s="438"/>
      <c r="F32" s="438"/>
      <c r="G32" s="366"/>
      <c r="H32" s="366"/>
      <c r="I32" s="366"/>
      <c r="J32" s="366"/>
      <c r="K32" s="366"/>
      <c r="L32" s="366"/>
      <c r="M32" s="366"/>
      <c r="N32" s="91"/>
      <c r="O32" s="131"/>
    </row>
    <row r="33" spans="1:15" ht="15.75" customHeight="1">
      <c r="A33" s="409" t="s">
        <v>3</v>
      </c>
      <c r="B33" s="411"/>
      <c r="C33" s="409">
        <f>C2</f>
        <v>0</v>
      </c>
      <c r="D33" s="410"/>
      <c r="E33" s="410"/>
      <c r="F33" s="186" t="s">
        <v>1</v>
      </c>
      <c r="G33" s="396">
        <f>G2</f>
        <v>0</v>
      </c>
      <c r="H33" s="397"/>
      <c r="I33" s="398"/>
      <c r="J33" s="352" t="str">
        <f>J2</f>
        <v>Journal clubs</v>
      </c>
      <c r="K33" s="360"/>
      <c r="L33" s="360"/>
      <c r="M33" s="434"/>
      <c r="N33" s="91"/>
      <c r="O33" s="131"/>
    </row>
    <row r="34" spans="1:15" ht="15.75" customHeight="1">
      <c r="A34" s="409" t="s">
        <v>20</v>
      </c>
      <c r="B34" s="411"/>
      <c r="C34" s="409">
        <f>C3</f>
        <v>0</v>
      </c>
      <c r="D34" s="410"/>
      <c r="E34" s="410"/>
      <c r="F34" s="186" t="s">
        <v>2</v>
      </c>
      <c r="G34" s="396">
        <f>G3</f>
        <v>0</v>
      </c>
      <c r="H34" s="397"/>
      <c r="I34" s="398"/>
      <c r="J34" s="362"/>
      <c r="K34" s="363"/>
      <c r="L34" s="363"/>
      <c r="M34" s="435"/>
      <c r="N34" s="91"/>
      <c r="O34" s="131"/>
    </row>
    <row r="35" spans="1:15" ht="15.75" customHeight="1">
      <c r="A35" s="409" t="s">
        <v>15</v>
      </c>
      <c r="B35" s="411"/>
      <c r="C35" s="409">
        <f>C4</f>
        <v>0</v>
      </c>
      <c r="D35" s="410"/>
      <c r="E35" s="410"/>
      <c r="F35" s="186" t="s">
        <v>18</v>
      </c>
      <c r="G35" s="396" t="str">
        <f>G4</f>
        <v>2016-2017</v>
      </c>
      <c r="H35" s="397"/>
      <c r="I35" s="398"/>
      <c r="J35" s="365"/>
      <c r="K35" s="366"/>
      <c r="L35" s="366"/>
      <c r="M35" s="436"/>
      <c r="N35" s="91"/>
      <c r="O35" s="131"/>
    </row>
    <row r="36" spans="1:15" ht="14.25" customHeight="1">
      <c r="A36" s="87"/>
      <c r="B36" s="87"/>
      <c r="C36" s="87"/>
      <c r="D36" s="87"/>
      <c r="E36" s="87"/>
      <c r="F36" s="79"/>
      <c r="G36" s="46"/>
      <c r="H36" s="46"/>
      <c r="I36" s="46"/>
      <c r="J36" s="46"/>
      <c r="K36" s="50"/>
      <c r="L36" s="58"/>
      <c r="M36" s="58"/>
      <c r="N36" s="58"/>
      <c r="O36" s="131"/>
    </row>
    <row r="37" spans="1:15" ht="34.5" customHeight="1">
      <c r="A37" s="52" t="s">
        <v>10</v>
      </c>
      <c r="B37" s="52" t="s">
        <v>13</v>
      </c>
      <c r="C37" s="394" t="s">
        <v>69</v>
      </c>
      <c r="D37" s="466"/>
      <c r="E37" s="395"/>
      <c r="F37" s="463" t="s">
        <v>70</v>
      </c>
      <c r="G37" s="464"/>
      <c r="H37" s="464"/>
      <c r="I37" s="464"/>
      <c r="J37" s="464"/>
      <c r="K37" s="465"/>
      <c r="L37" s="135" t="s">
        <v>7</v>
      </c>
      <c r="M37" s="135" t="s">
        <v>22</v>
      </c>
      <c r="N37" s="135" t="s">
        <v>67</v>
      </c>
      <c r="O37" s="131"/>
    </row>
    <row r="38" spans="1:15" ht="34.5" customHeight="1">
      <c r="A38" s="112"/>
      <c r="B38" s="112"/>
      <c r="C38" s="473"/>
      <c r="D38" s="473"/>
      <c r="E38" s="473"/>
      <c r="F38" s="470"/>
      <c r="G38" s="471"/>
      <c r="H38" s="471"/>
      <c r="I38" s="471"/>
      <c r="J38" s="471"/>
      <c r="K38" s="472"/>
      <c r="L38" s="122"/>
      <c r="M38" s="122"/>
      <c r="N38" s="122"/>
      <c r="O38" s="132">
        <f aca="true" t="shared" si="1" ref="O38:O58">IF(L38+M38&gt;1,"ERROR! You cannot be speaker &amp; attendant at one time","")</f>
      </c>
    </row>
    <row r="39" spans="1:15" ht="34.5" customHeight="1">
      <c r="A39" s="112"/>
      <c r="B39" s="112"/>
      <c r="C39" s="473"/>
      <c r="D39" s="473"/>
      <c r="E39" s="473"/>
      <c r="F39" s="470"/>
      <c r="G39" s="471"/>
      <c r="H39" s="471"/>
      <c r="I39" s="471"/>
      <c r="J39" s="471"/>
      <c r="K39" s="472"/>
      <c r="L39" s="122"/>
      <c r="M39" s="122"/>
      <c r="N39" s="122"/>
      <c r="O39" s="132">
        <f t="shared" si="1"/>
      </c>
    </row>
    <row r="40" spans="1:15" ht="34.5" customHeight="1">
      <c r="A40" s="112"/>
      <c r="B40" s="112"/>
      <c r="C40" s="473"/>
      <c r="D40" s="473"/>
      <c r="E40" s="473"/>
      <c r="F40" s="470"/>
      <c r="G40" s="471"/>
      <c r="H40" s="471"/>
      <c r="I40" s="471"/>
      <c r="J40" s="471"/>
      <c r="K40" s="472"/>
      <c r="L40" s="122"/>
      <c r="M40" s="122"/>
      <c r="N40" s="122"/>
      <c r="O40" s="132">
        <f t="shared" si="1"/>
      </c>
    </row>
    <row r="41" spans="1:15" ht="34.5" customHeight="1">
      <c r="A41" s="112"/>
      <c r="B41" s="112"/>
      <c r="C41" s="473"/>
      <c r="D41" s="473"/>
      <c r="E41" s="473"/>
      <c r="F41" s="470"/>
      <c r="G41" s="471"/>
      <c r="H41" s="471"/>
      <c r="I41" s="471"/>
      <c r="J41" s="471"/>
      <c r="K41" s="472"/>
      <c r="L41" s="122"/>
      <c r="M41" s="122"/>
      <c r="N41" s="122"/>
      <c r="O41" s="132">
        <f t="shared" si="1"/>
      </c>
    </row>
    <row r="42" spans="1:15" ht="34.5" customHeight="1">
      <c r="A42" s="112"/>
      <c r="B42" s="112"/>
      <c r="C42" s="473"/>
      <c r="D42" s="473"/>
      <c r="E42" s="473"/>
      <c r="F42" s="470"/>
      <c r="G42" s="471"/>
      <c r="H42" s="471"/>
      <c r="I42" s="471"/>
      <c r="J42" s="471"/>
      <c r="K42" s="472"/>
      <c r="L42" s="122"/>
      <c r="M42" s="122"/>
      <c r="N42" s="122"/>
      <c r="O42" s="132">
        <f t="shared" si="1"/>
      </c>
    </row>
    <row r="43" spans="1:15" ht="34.5" customHeight="1">
      <c r="A43" s="112"/>
      <c r="B43" s="112"/>
      <c r="C43" s="473"/>
      <c r="D43" s="473"/>
      <c r="E43" s="473"/>
      <c r="F43" s="470"/>
      <c r="G43" s="471"/>
      <c r="H43" s="471"/>
      <c r="I43" s="471"/>
      <c r="J43" s="471"/>
      <c r="K43" s="472"/>
      <c r="L43" s="122"/>
      <c r="M43" s="122"/>
      <c r="N43" s="122"/>
      <c r="O43" s="132">
        <f t="shared" si="1"/>
      </c>
    </row>
    <row r="44" spans="1:15" ht="34.5" customHeight="1">
      <c r="A44" s="112"/>
      <c r="B44" s="112"/>
      <c r="C44" s="473"/>
      <c r="D44" s="473"/>
      <c r="E44" s="473"/>
      <c r="F44" s="470"/>
      <c r="G44" s="471"/>
      <c r="H44" s="471"/>
      <c r="I44" s="471"/>
      <c r="J44" s="471"/>
      <c r="K44" s="472"/>
      <c r="L44" s="122"/>
      <c r="M44" s="122"/>
      <c r="N44" s="122"/>
      <c r="O44" s="132">
        <f t="shared" si="1"/>
      </c>
    </row>
    <row r="45" spans="1:15" ht="34.5" customHeight="1">
      <c r="A45" s="112"/>
      <c r="B45" s="112"/>
      <c r="C45" s="473"/>
      <c r="D45" s="473"/>
      <c r="E45" s="473"/>
      <c r="F45" s="470"/>
      <c r="G45" s="471"/>
      <c r="H45" s="471"/>
      <c r="I45" s="471"/>
      <c r="J45" s="471"/>
      <c r="K45" s="472"/>
      <c r="L45" s="122"/>
      <c r="M45" s="122"/>
      <c r="N45" s="122"/>
      <c r="O45" s="132">
        <f t="shared" si="1"/>
      </c>
    </row>
    <row r="46" spans="1:15" ht="34.5" customHeight="1">
      <c r="A46" s="112"/>
      <c r="B46" s="112"/>
      <c r="C46" s="473"/>
      <c r="D46" s="473"/>
      <c r="E46" s="473"/>
      <c r="F46" s="470"/>
      <c r="G46" s="471"/>
      <c r="H46" s="471"/>
      <c r="I46" s="471"/>
      <c r="J46" s="471"/>
      <c r="K46" s="472"/>
      <c r="L46" s="122"/>
      <c r="M46" s="122"/>
      <c r="N46" s="122"/>
      <c r="O46" s="132">
        <f t="shared" si="1"/>
      </c>
    </row>
    <row r="47" spans="1:15" ht="34.5" customHeight="1">
      <c r="A47" s="112"/>
      <c r="B47" s="112"/>
      <c r="C47" s="473"/>
      <c r="D47" s="473"/>
      <c r="E47" s="473"/>
      <c r="F47" s="470"/>
      <c r="G47" s="471"/>
      <c r="H47" s="471"/>
      <c r="I47" s="471"/>
      <c r="J47" s="471"/>
      <c r="K47" s="472"/>
      <c r="L47" s="122"/>
      <c r="M47" s="122"/>
      <c r="N47" s="122"/>
      <c r="O47" s="132">
        <f t="shared" si="1"/>
      </c>
    </row>
    <row r="48" spans="1:15" ht="34.5" customHeight="1">
      <c r="A48" s="112"/>
      <c r="B48" s="112"/>
      <c r="C48" s="473"/>
      <c r="D48" s="473"/>
      <c r="E48" s="473"/>
      <c r="F48" s="470"/>
      <c r="G48" s="471"/>
      <c r="H48" s="471"/>
      <c r="I48" s="471"/>
      <c r="J48" s="471"/>
      <c r="K48" s="472"/>
      <c r="L48" s="122"/>
      <c r="M48" s="122"/>
      <c r="N48" s="122"/>
      <c r="O48" s="132">
        <f t="shared" si="1"/>
      </c>
    </row>
    <row r="49" spans="1:15" ht="34.5" customHeight="1">
      <c r="A49" s="52" t="s">
        <v>10</v>
      </c>
      <c r="B49" s="52" t="s">
        <v>13</v>
      </c>
      <c r="C49" s="394" t="s">
        <v>69</v>
      </c>
      <c r="D49" s="466"/>
      <c r="E49" s="395"/>
      <c r="F49" s="463" t="s">
        <v>70</v>
      </c>
      <c r="G49" s="464"/>
      <c r="H49" s="464"/>
      <c r="I49" s="464"/>
      <c r="J49" s="464"/>
      <c r="K49" s="465"/>
      <c r="L49" s="110" t="s">
        <v>7</v>
      </c>
      <c r="M49" s="110" t="s">
        <v>22</v>
      </c>
      <c r="N49" s="136" t="s">
        <v>67</v>
      </c>
      <c r="O49" s="132"/>
    </row>
    <row r="50" spans="1:15" ht="34.5" customHeight="1">
      <c r="A50" s="112"/>
      <c r="B50" s="112"/>
      <c r="C50" s="473"/>
      <c r="D50" s="473"/>
      <c r="E50" s="473"/>
      <c r="F50" s="470"/>
      <c r="G50" s="471"/>
      <c r="H50" s="471"/>
      <c r="I50" s="471"/>
      <c r="J50" s="471"/>
      <c r="K50" s="472"/>
      <c r="L50" s="122"/>
      <c r="M50" s="122"/>
      <c r="N50" s="122"/>
      <c r="O50" s="132">
        <f t="shared" si="1"/>
      </c>
    </row>
    <row r="51" spans="1:15" ht="34.5" customHeight="1">
      <c r="A51" s="112"/>
      <c r="B51" s="112"/>
      <c r="C51" s="473"/>
      <c r="D51" s="473"/>
      <c r="E51" s="473"/>
      <c r="F51" s="470"/>
      <c r="G51" s="471"/>
      <c r="H51" s="471"/>
      <c r="I51" s="471"/>
      <c r="J51" s="471"/>
      <c r="K51" s="472"/>
      <c r="L51" s="122"/>
      <c r="M51" s="122"/>
      <c r="N51" s="122"/>
      <c r="O51" s="132">
        <f t="shared" si="1"/>
      </c>
    </row>
    <row r="52" spans="1:15" ht="34.5" customHeight="1">
      <c r="A52" s="112"/>
      <c r="B52" s="112"/>
      <c r="C52" s="473"/>
      <c r="D52" s="473"/>
      <c r="E52" s="473"/>
      <c r="F52" s="470"/>
      <c r="G52" s="471"/>
      <c r="H52" s="471"/>
      <c r="I52" s="471"/>
      <c r="J52" s="471"/>
      <c r="K52" s="472"/>
      <c r="L52" s="122"/>
      <c r="M52" s="122"/>
      <c r="N52" s="122"/>
      <c r="O52" s="132">
        <f t="shared" si="1"/>
      </c>
    </row>
    <row r="53" spans="1:15" ht="34.5" customHeight="1">
      <c r="A53" s="112"/>
      <c r="B53" s="112"/>
      <c r="C53" s="473"/>
      <c r="D53" s="473"/>
      <c r="E53" s="473"/>
      <c r="F53" s="470"/>
      <c r="G53" s="471"/>
      <c r="H53" s="471"/>
      <c r="I53" s="471"/>
      <c r="J53" s="471"/>
      <c r="K53" s="472"/>
      <c r="L53" s="122"/>
      <c r="M53" s="122"/>
      <c r="N53" s="122"/>
      <c r="O53" s="132">
        <f t="shared" si="1"/>
      </c>
    </row>
    <row r="54" spans="1:15" ht="34.5" customHeight="1">
      <c r="A54" s="112"/>
      <c r="B54" s="112"/>
      <c r="C54" s="473"/>
      <c r="D54" s="473"/>
      <c r="E54" s="473"/>
      <c r="F54" s="470"/>
      <c r="G54" s="471"/>
      <c r="H54" s="471"/>
      <c r="I54" s="471"/>
      <c r="J54" s="471"/>
      <c r="K54" s="472"/>
      <c r="L54" s="122"/>
      <c r="M54" s="122"/>
      <c r="N54" s="122"/>
      <c r="O54" s="132">
        <f t="shared" si="1"/>
      </c>
    </row>
    <row r="55" spans="1:15" ht="34.5" customHeight="1">
      <c r="A55" s="112"/>
      <c r="B55" s="112"/>
      <c r="C55" s="473"/>
      <c r="D55" s="473"/>
      <c r="E55" s="473"/>
      <c r="F55" s="470"/>
      <c r="G55" s="471"/>
      <c r="H55" s="471"/>
      <c r="I55" s="471"/>
      <c r="J55" s="471"/>
      <c r="K55" s="472"/>
      <c r="L55" s="122"/>
      <c r="M55" s="122"/>
      <c r="N55" s="122"/>
      <c r="O55" s="132">
        <f t="shared" si="1"/>
      </c>
    </row>
    <row r="56" spans="1:15" ht="34.5" customHeight="1">
      <c r="A56" s="112"/>
      <c r="B56" s="112"/>
      <c r="C56" s="473"/>
      <c r="D56" s="473"/>
      <c r="E56" s="473"/>
      <c r="F56" s="470"/>
      <c r="G56" s="471"/>
      <c r="H56" s="471"/>
      <c r="I56" s="471"/>
      <c r="J56" s="471"/>
      <c r="K56" s="472"/>
      <c r="L56" s="122"/>
      <c r="M56" s="122"/>
      <c r="N56" s="122"/>
      <c r="O56" s="132">
        <f t="shared" si="1"/>
      </c>
    </row>
    <row r="57" spans="1:15" ht="34.5" customHeight="1">
      <c r="A57" s="112"/>
      <c r="B57" s="112"/>
      <c r="C57" s="473"/>
      <c r="D57" s="473"/>
      <c r="E57" s="473"/>
      <c r="F57" s="470"/>
      <c r="G57" s="471"/>
      <c r="H57" s="471"/>
      <c r="I57" s="471"/>
      <c r="J57" s="471"/>
      <c r="K57" s="472"/>
      <c r="L57" s="122"/>
      <c r="M57" s="122"/>
      <c r="N57" s="122"/>
      <c r="O57" s="132">
        <f t="shared" si="1"/>
      </c>
    </row>
    <row r="58" spans="1:15" ht="34.5" customHeight="1">
      <c r="A58" s="112"/>
      <c r="B58" s="112"/>
      <c r="C58" s="473"/>
      <c r="D58" s="473"/>
      <c r="E58" s="473"/>
      <c r="F58" s="470"/>
      <c r="G58" s="471"/>
      <c r="H58" s="471"/>
      <c r="I58" s="471"/>
      <c r="J58" s="471"/>
      <c r="K58" s="472"/>
      <c r="L58" s="122"/>
      <c r="M58" s="122"/>
      <c r="N58" s="122"/>
      <c r="O58" s="132">
        <f t="shared" si="1"/>
      </c>
    </row>
    <row r="59" spans="1:15" ht="34.5" customHeight="1">
      <c r="A59" s="126"/>
      <c r="B59" s="126"/>
      <c r="C59" s="493"/>
      <c r="D59" s="493"/>
      <c r="E59" s="493"/>
      <c r="F59" s="483" t="s">
        <v>68</v>
      </c>
      <c r="G59" s="484"/>
      <c r="H59" s="484"/>
      <c r="I59" s="484"/>
      <c r="J59" s="484"/>
      <c r="K59" s="485"/>
      <c r="L59" s="128">
        <f>SUM(L7:L31)+SUM(L38:L58)</f>
        <v>0</v>
      </c>
      <c r="M59" s="128">
        <f>SUM(M7:M31)+SUM(M38:M58)</f>
        <v>0</v>
      </c>
      <c r="N59" s="128"/>
      <c r="O59" s="131"/>
    </row>
    <row r="60" spans="1:14" ht="15.75" customHeight="1">
      <c r="A60" s="127"/>
      <c r="B60" s="127"/>
      <c r="C60" s="474"/>
      <c r="D60" s="475"/>
      <c r="E60" s="476"/>
      <c r="F60" s="129"/>
      <c r="G60" s="477" t="s">
        <v>8</v>
      </c>
      <c r="H60" s="478"/>
      <c r="I60" s="478"/>
      <c r="J60" s="478"/>
      <c r="K60" s="479"/>
      <c r="L60" s="486">
        <f>L59+M59</f>
        <v>0</v>
      </c>
      <c r="M60" s="487"/>
      <c r="N60" s="130"/>
    </row>
    <row r="61" spans="1:14" ht="15.75" customHeight="1">
      <c r="A61" s="76"/>
      <c r="B61" s="76"/>
      <c r="C61" s="490"/>
      <c r="D61" s="491"/>
      <c r="E61" s="492"/>
      <c r="F61" s="129"/>
      <c r="G61" s="480"/>
      <c r="H61" s="481"/>
      <c r="I61" s="481"/>
      <c r="J61" s="481"/>
      <c r="K61" s="482"/>
      <c r="L61" s="488"/>
      <c r="M61" s="489"/>
      <c r="N61" s="130"/>
    </row>
  </sheetData>
  <sheetProtection password="CC12" sheet="1"/>
  <mergeCells count="124">
    <mergeCell ref="F27:K27"/>
    <mergeCell ref="F29:K29"/>
    <mergeCell ref="G35:I35"/>
    <mergeCell ref="F54:K54"/>
    <mergeCell ref="F50:K50"/>
    <mergeCell ref="F52:K52"/>
    <mergeCell ref="F51:K51"/>
    <mergeCell ref="F46:K46"/>
    <mergeCell ref="G33:I33"/>
    <mergeCell ref="F40:K40"/>
    <mergeCell ref="F39:K39"/>
    <mergeCell ref="F42:K42"/>
    <mergeCell ref="F41:K41"/>
    <mergeCell ref="F38:K38"/>
    <mergeCell ref="F53:K53"/>
    <mergeCell ref="A35:B35"/>
    <mergeCell ref="F45:K45"/>
    <mergeCell ref="F47:K47"/>
    <mergeCell ref="C45:E45"/>
    <mergeCell ref="C46:E46"/>
    <mergeCell ref="C29:E29"/>
    <mergeCell ref="C34:E34"/>
    <mergeCell ref="F37:K37"/>
    <mergeCell ref="C38:E38"/>
    <mergeCell ref="C43:E43"/>
    <mergeCell ref="C44:E44"/>
    <mergeCell ref="C37:E37"/>
    <mergeCell ref="J33:M35"/>
    <mergeCell ref="C40:E40"/>
    <mergeCell ref="F43:K43"/>
    <mergeCell ref="F31:K31"/>
    <mergeCell ref="F44:K44"/>
    <mergeCell ref="C41:E41"/>
    <mergeCell ref="C42:E42"/>
    <mergeCell ref="C39:E39"/>
    <mergeCell ref="C47:E47"/>
    <mergeCell ref="L60:M61"/>
    <mergeCell ref="C61:E61"/>
    <mergeCell ref="C57:E57"/>
    <mergeCell ref="C58:E58"/>
    <mergeCell ref="C54:E54"/>
    <mergeCell ref="C55:E55"/>
    <mergeCell ref="F58:K58"/>
    <mergeCell ref="F57:K57"/>
    <mergeCell ref="F56:K56"/>
    <mergeCell ref="F55:K55"/>
    <mergeCell ref="C59:E59"/>
    <mergeCell ref="C56:E56"/>
    <mergeCell ref="C49:E49"/>
    <mergeCell ref="C50:E50"/>
    <mergeCell ref="C60:E60"/>
    <mergeCell ref="G60:K61"/>
    <mergeCell ref="F59:K59"/>
    <mergeCell ref="C53:E53"/>
    <mergeCell ref="F48:K48"/>
    <mergeCell ref="F49:K49"/>
    <mergeCell ref="C52:E52"/>
    <mergeCell ref="C48:E48"/>
    <mergeCell ref="C51:E51"/>
    <mergeCell ref="F19:K19"/>
    <mergeCell ref="C19:E19"/>
    <mergeCell ref="F14:K14"/>
    <mergeCell ref="A34:B34"/>
    <mergeCell ref="C25:E25"/>
    <mergeCell ref="C26:E26"/>
    <mergeCell ref="C28:E28"/>
    <mergeCell ref="C35:E35"/>
    <mergeCell ref="C31:E31"/>
    <mergeCell ref="C30:E30"/>
    <mergeCell ref="A33:B33"/>
    <mergeCell ref="C33:E33"/>
    <mergeCell ref="A32:M32"/>
    <mergeCell ref="C27:E27"/>
    <mergeCell ref="F30:K30"/>
    <mergeCell ref="F21:K21"/>
    <mergeCell ref="F22:K22"/>
    <mergeCell ref="G34:I34"/>
    <mergeCell ref="F26:K26"/>
    <mergeCell ref="F24:K24"/>
    <mergeCell ref="F20:K20"/>
    <mergeCell ref="F28:K28"/>
    <mergeCell ref="F25:K25"/>
    <mergeCell ref="F23:K23"/>
    <mergeCell ref="F13:K13"/>
    <mergeCell ref="F16:K16"/>
    <mergeCell ref="F17:K17"/>
    <mergeCell ref="C11:E11"/>
    <mergeCell ref="F15:K15"/>
    <mergeCell ref="F18:K18"/>
    <mergeCell ref="F11:K11"/>
    <mergeCell ref="C12:E12"/>
    <mergeCell ref="C10:E10"/>
    <mergeCell ref="C23:E23"/>
    <mergeCell ref="C24:E24"/>
    <mergeCell ref="C18:E18"/>
    <mergeCell ref="C15:E15"/>
    <mergeCell ref="C16:E16"/>
    <mergeCell ref="C13:E13"/>
    <mergeCell ref="C22:E22"/>
    <mergeCell ref="C21:E21"/>
    <mergeCell ref="C20:E20"/>
    <mergeCell ref="C17:E17"/>
    <mergeCell ref="C14:E14"/>
    <mergeCell ref="F6:K6"/>
    <mergeCell ref="C6:E6"/>
    <mergeCell ref="G4:I4"/>
    <mergeCell ref="C9:E9"/>
    <mergeCell ref="F12:K12"/>
    <mergeCell ref="F7:K7"/>
    <mergeCell ref="F8:K8"/>
    <mergeCell ref="F9:K9"/>
    <mergeCell ref="F10:K10"/>
    <mergeCell ref="C7:E7"/>
    <mergeCell ref="C8:E8"/>
    <mergeCell ref="A1:M1"/>
    <mergeCell ref="A2:B2"/>
    <mergeCell ref="C2:E2"/>
    <mergeCell ref="G2:I2"/>
    <mergeCell ref="A4:B4"/>
    <mergeCell ref="C4:E4"/>
    <mergeCell ref="A3:B3"/>
    <mergeCell ref="C3:E3"/>
    <mergeCell ref="G3:I3"/>
    <mergeCell ref="J2:N4"/>
  </mergeCells>
  <printOptions/>
  <pageMargins left="0.25" right="0.010104166666666666" top="0.75" bottom="0.75" header="0.3" footer="0.3"/>
  <pageSetup horizontalDpi="600" verticalDpi="600" orientation="landscape" paperSize="9" scale="97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62"/>
  <sheetViews>
    <sheetView zoomScale="110" zoomScaleNormal="110" zoomScalePageLayoutView="80" workbookViewId="0" topLeftCell="A43">
      <selection activeCell="G59" sqref="G59"/>
    </sheetView>
  </sheetViews>
  <sheetFormatPr defaultColWidth="9.140625" defaultRowHeight="15"/>
  <cols>
    <col min="1" max="1" width="12.28125" style="151" customWidth="1"/>
    <col min="2" max="2" width="9.140625" style="152" customWidth="1"/>
    <col min="3" max="4" width="9.140625" style="157" customWidth="1"/>
    <col min="5" max="5" width="9.57421875" style="157" customWidth="1"/>
    <col min="6" max="6" width="49.421875" style="24" customWidth="1"/>
    <col min="7" max="7" width="12.28125" style="189" customWidth="1"/>
    <col min="8" max="8" width="11.140625" style="189" customWidth="1"/>
    <col min="9" max="9" width="11.8515625" style="51" customWidth="1"/>
    <col min="10" max="10" width="5.57421875" style="78" customWidth="1"/>
  </cols>
  <sheetData>
    <row r="1" spans="1:9" ht="23.25">
      <c r="A1" s="495" t="s">
        <v>21</v>
      </c>
      <c r="B1" s="495"/>
      <c r="C1" s="495"/>
      <c r="D1" s="495"/>
      <c r="E1" s="495"/>
      <c r="F1" s="495"/>
      <c r="G1" s="495"/>
      <c r="H1" s="495"/>
      <c r="I1" s="188"/>
    </row>
    <row r="2" spans="1:9" ht="15.75" customHeight="1">
      <c r="A2" s="496" t="s">
        <v>3</v>
      </c>
      <c r="B2" s="496"/>
      <c r="C2" s="497">
        <f>Title!B13</f>
        <v>0</v>
      </c>
      <c r="D2" s="498"/>
      <c r="E2" s="498"/>
      <c r="F2" s="72">
        <f>Title!B19</f>
        <v>0</v>
      </c>
      <c r="G2" s="500" t="s">
        <v>23</v>
      </c>
      <c r="H2" s="501"/>
      <c r="I2" s="502"/>
    </row>
    <row r="3" spans="1:9" ht="15.75" customHeight="1">
      <c r="A3" s="496" t="s">
        <v>20</v>
      </c>
      <c r="B3" s="496"/>
      <c r="C3" s="497">
        <f>Title!B15</f>
        <v>0</v>
      </c>
      <c r="D3" s="498"/>
      <c r="E3" s="498"/>
      <c r="F3" s="72">
        <f>Title!B21</f>
        <v>0</v>
      </c>
      <c r="G3" s="500"/>
      <c r="H3" s="501"/>
      <c r="I3" s="502"/>
    </row>
    <row r="4" spans="1:9" ht="15.75" customHeight="1">
      <c r="A4" s="496" t="s">
        <v>15</v>
      </c>
      <c r="B4" s="496"/>
      <c r="C4" s="497">
        <f>Title!B17</f>
        <v>0</v>
      </c>
      <c r="D4" s="498"/>
      <c r="E4" s="498"/>
      <c r="F4" s="72" t="str">
        <f>Title!B23</f>
        <v>2016-2017</v>
      </c>
      <c r="G4" s="500"/>
      <c r="H4" s="501"/>
      <c r="I4" s="502"/>
    </row>
    <row r="6" spans="1:9" ht="31.5">
      <c r="A6" s="257" t="s">
        <v>10</v>
      </c>
      <c r="B6" s="257" t="s">
        <v>13</v>
      </c>
      <c r="C6" s="499" t="s">
        <v>64</v>
      </c>
      <c r="D6" s="499"/>
      <c r="E6" s="499"/>
      <c r="F6" s="256" t="s">
        <v>92</v>
      </c>
      <c r="G6" s="257" t="s">
        <v>7</v>
      </c>
      <c r="H6" s="257" t="s">
        <v>22</v>
      </c>
      <c r="I6" s="260" t="s">
        <v>91</v>
      </c>
    </row>
    <row r="7" spans="1:10" ht="15.75">
      <c r="A7" s="146"/>
      <c r="B7" s="142"/>
      <c r="C7" s="494"/>
      <c r="D7" s="494"/>
      <c r="E7" s="494"/>
      <c r="F7" s="141"/>
      <c r="G7" s="147"/>
      <c r="H7" s="147"/>
      <c r="I7" s="187"/>
      <c r="J7" s="138">
        <f aca="true" t="shared" si="0" ref="J7:J31">IF(G7+H7&gt;1,"ERROR! You cannot be speaker &amp; attendant at one time","")</f>
      </c>
    </row>
    <row r="8" spans="1:10" ht="15.75">
      <c r="A8" s="146"/>
      <c r="B8" s="142"/>
      <c r="C8" s="494"/>
      <c r="D8" s="494"/>
      <c r="E8" s="494"/>
      <c r="F8" s="141"/>
      <c r="G8" s="147"/>
      <c r="H8" s="147"/>
      <c r="I8" s="187"/>
      <c r="J8" s="138">
        <f t="shared" si="0"/>
      </c>
    </row>
    <row r="9" spans="1:10" ht="15.75">
      <c r="A9" s="147"/>
      <c r="B9" s="144"/>
      <c r="C9" s="494"/>
      <c r="D9" s="494"/>
      <c r="E9" s="494"/>
      <c r="F9" s="141"/>
      <c r="G9" s="147"/>
      <c r="H9" s="147"/>
      <c r="I9" s="187"/>
      <c r="J9" s="138">
        <f t="shared" si="0"/>
      </c>
    </row>
    <row r="10" spans="1:10" ht="15.75">
      <c r="A10" s="147"/>
      <c r="B10" s="143"/>
      <c r="C10" s="494"/>
      <c r="D10" s="494"/>
      <c r="E10" s="494"/>
      <c r="F10" s="141"/>
      <c r="G10" s="147"/>
      <c r="H10" s="147"/>
      <c r="I10" s="187"/>
      <c r="J10" s="138">
        <f t="shared" si="0"/>
      </c>
    </row>
    <row r="11" spans="1:10" ht="15.75">
      <c r="A11" s="147"/>
      <c r="B11" s="143"/>
      <c r="C11" s="494"/>
      <c r="D11" s="494"/>
      <c r="E11" s="494"/>
      <c r="F11" s="141"/>
      <c r="G11" s="147"/>
      <c r="H11" s="147"/>
      <c r="I11" s="187"/>
      <c r="J11" s="138">
        <f t="shared" si="0"/>
      </c>
    </row>
    <row r="12" spans="1:10" ht="15.75">
      <c r="A12" s="147"/>
      <c r="B12" s="143"/>
      <c r="C12" s="494"/>
      <c r="D12" s="494"/>
      <c r="E12" s="494"/>
      <c r="F12" s="141"/>
      <c r="G12" s="147"/>
      <c r="H12" s="147"/>
      <c r="I12" s="187"/>
      <c r="J12" s="138">
        <f t="shared" si="0"/>
      </c>
    </row>
    <row r="13" spans="1:10" ht="15.75">
      <c r="A13" s="147"/>
      <c r="B13" s="143"/>
      <c r="C13" s="494"/>
      <c r="D13" s="494"/>
      <c r="E13" s="494"/>
      <c r="F13" s="141"/>
      <c r="G13" s="147"/>
      <c r="H13" s="147"/>
      <c r="I13" s="187"/>
      <c r="J13" s="138">
        <f t="shared" si="0"/>
      </c>
    </row>
    <row r="14" spans="1:10" ht="15.75">
      <c r="A14" s="147"/>
      <c r="B14" s="143"/>
      <c r="C14" s="494"/>
      <c r="D14" s="494"/>
      <c r="E14" s="494"/>
      <c r="F14" s="141"/>
      <c r="G14" s="147"/>
      <c r="H14" s="147"/>
      <c r="I14" s="187"/>
      <c r="J14" s="138">
        <f t="shared" si="0"/>
      </c>
    </row>
    <row r="15" spans="1:10" ht="15.75">
      <c r="A15" s="147"/>
      <c r="B15" s="143"/>
      <c r="C15" s="494"/>
      <c r="D15" s="494"/>
      <c r="E15" s="494"/>
      <c r="F15" s="141"/>
      <c r="G15" s="147"/>
      <c r="H15" s="147"/>
      <c r="I15" s="187"/>
      <c r="J15" s="138">
        <f t="shared" si="0"/>
      </c>
    </row>
    <row r="16" spans="1:10" ht="15.75">
      <c r="A16" s="147"/>
      <c r="B16" s="143"/>
      <c r="C16" s="494"/>
      <c r="D16" s="494"/>
      <c r="E16" s="494"/>
      <c r="F16" s="141"/>
      <c r="G16" s="147"/>
      <c r="H16" s="147"/>
      <c r="I16" s="187"/>
      <c r="J16" s="138">
        <f t="shared" si="0"/>
      </c>
    </row>
    <row r="17" spans="1:10" ht="15.75">
      <c r="A17" s="147"/>
      <c r="B17" s="143"/>
      <c r="C17" s="494"/>
      <c r="D17" s="494"/>
      <c r="E17" s="494"/>
      <c r="F17" s="141"/>
      <c r="G17" s="147"/>
      <c r="H17" s="147"/>
      <c r="I17" s="187"/>
      <c r="J17" s="138">
        <f t="shared" si="0"/>
      </c>
    </row>
    <row r="18" spans="1:10" ht="15.75">
      <c r="A18" s="147"/>
      <c r="B18" s="143"/>
      <c r="C18" s="494"/>
      <c r="D18" s="494"/>
      <c r="E18" s="494"/>
      <c r="F18" s="141"/>
      <c r="G18" s="147"/>
      <c r="H18" s="147"/>
      <c r="I18" s="187"/>
      <c r="J18" s="138">
        <f t="shared" si="0"/>
      </c>
    </row>
    <row r="19" spans="1:10" ht="15.75">
      <c r="A19" s="147"/>
      <c r="B19" s="143"/>
      <c r="C19" s="494"/>
      <c r="D19" s="494"/>
      <c r="E19" s="494"/>
      <c r="F19" s="141"/>
      <c r="G19" s="147"/>
      <c r="H19" s="147"/>
      <c r="I19" s="187"/>
      <c r="J19" s="138">
        <f t="shared" si="0"/>
      </c>
    </row>
    <row r="20" spans="1:10" ht="15.75">
      <c r="A20" s="147"/>
      <c r="B20" s="143"/>
      <c r="C20" s="494"/>
      <c r="D20" s="494"/>
      <c r="E20" s="494"/>
      <c r="F20" s="141"/>
      <c r="G20" s="147"/>
      <c r="H20" s="147"/>
      <c r="I20" s="187"/>
      <c r="J20" s="138">
        <f t="shared" si="0"/>
      </c>
    </row>
    <row r="21" spans="1:10" ht="15.75">
      <c r="A21" s="147"/>
      <c r="B21" s="143"/>
      <c r="C21" s="494"/>
      <c r="D21" s="494"/>
      <c r="E21" s="494"/>
      <c r="F21" s="141"/>
      <c r="G21" s="147"/>
      <c r="H21" s="147"/>
      <c r="I21" s="187"/>
      <c r="J21" s="138">
        <f t="shared" si="0"/>
      </c>
    </row>
    <row r="22" spans="1:10" ht="15.75">
      <c r="A22" s="147"/>
      <c r="B22" s="143"/>
      <c r="C22" s="494"/>
      <c r="D22" s="494"/>
      <c r="E22" s="494"/>
      <c r="F22" s="141"/>
      <c r="G22" s="147"/>
      <c r="H22" s="147"/>
      <c r="I22" s="187"/>
      <c r="J22" s="138">
        <f t="shared" si="0"/>
      </c>
    </row>
    <row r="23" spans="1:10" ht="15.75">
      <c r="A23" s="147"/>
      <c r="B23" s="143"/>
      <c r="C23" s="494"/>
      <c r="D23" s="494"/>
      <c r="E23" s="494"/>
      <c r="F23" s="141"/>
      <c r="G23" s="147"/>
      <c r="H23" s="147"/>
      <c r="I23" s="187"/>
      <c r="J23" s="138">
        <f t="shared" si="0"/>
      </c>
    </row>
    <row r="24" spans="1:10" ht="15.75">
      <c r="A24" s="147"/>
      <c r="B24" s="143"/>
      <c r="C24" s="494"/>
      <c r="D24" s="494"/>
      <c r="E24" s="494"/>
      <c r="F24" s="141"/>
      <c r="G24" s="147"/>
      <c r="H24" s="147"/>
      <c r="I24" s="187"/>
      <c r="J24" s="138">
        <f t="shared" si="0"/>
      </c>
    </row>
    <row r="25" spans="1:10" ht="15.75">
      <c r="A25" s="147"/>
      <c r="B25" s="143"/>
      <c r="C25" s="494"/>
      <c r="D25" s="494"/>
      <c r="E25" s="494"/>
      <c r="F25" s="141"/>
      <c r="G25" s="147"/>
      <c r="H25" s="147"/>
      <c r="I25" s="187"/>
      <c r="J25" s="138">
        <f t="shared" si="0"/>
      </c>
    </row>
    <row r="26" spans="1:10" ht="15.75">
      <c r="A26" s="147"/>
      <c r="B26" s="143"/>
      <c r="C26" s="494"/>
      <c r="D26" s="494"/>
      <c r="E26" s="494"/>
      <c r="F26" s="141"/>
      <c r="G26" s="147"/>
      <c r="H26" s="147"/>
      <c r="I26" s="187"/>
      <c r="J26" s="138">
        <f t="shared" si="0"/>
      </c>
    </row>
    <row r="27" spans="1:10" ht="15.75">
      <c r="A27" s="147"/>
      <c r="B27" s="143"/>
      <c r="C27" s="494"/>
      <c r="D27" s="494"/>
      <c r="E27" s="494"/>
      <c r="F27" s="141"/>
      <c r="G27" s="147"/>
      <c r="H27" s="147"/>
      <c r="I27" s="187"/>
      <c r="J27" s="138">
        <f t="shared" si="0"/>
      </c>
    </row>
    <row r="28" spans="1:10" ht="15.75">
      <c r="A28" s="147"/>
      <c r="B28" s="143"/>
      <c r="C28" s="494"/>
      <c r="D28" s="494"/>
      <c r="E28" s="494"/>
      <c r="F28" s="141"/>
      <c r="G28" s="147"/>
      <c r="H28" s="147"/>
      <c r="I28" s="187"/>
      <c r="J28" s="138">
        <f t="shared" si="0"/>
      </c>
    </row>
    <row r="29" spans="1:10" ht="15.75">
      <c r="A29" s="147"/>
      <c r="B29" s="143"/>
      <c r="C29" s="494"/>
      <c r="D29" s="494"/>
      <c r="E29" s="494"/>
      <c r="F29" s="141"/>
      <c r="G29" s="147"/>
      <c r="H29" s="147"/>
      <c r="I29" s="187"/>
      <c r="J29" s="138">
        <f t="shared" si="0"/>
      </c>
    </row>
    <row r="30" spans="1:10" ht="15.75">
      <c r="A30" s="147"/>
      <c r="B30" s="143"/>
      <c r="C30" s="494"/>
      <c r="D30" s="494"/>
      <c r="E30" s="494"/>
      <c r="F30" s="141"/>
      <c r="G30" s="147"/>
      <c r="H30" s="147"/>
      <c r="I30" s="187"/>
      <c r="J30" s="138">
        <f t="shared" si="0"/>
      </c>
    </row>
    <row r="31" spans="1:10" s="73" customFormat="1" ht="45" customHeight="1">
      <c r="A31" s="147"/>
      <c r="B31" s="143"/>
      <c r="C31" s="494"/>
      <c r="D31" s="494"/>
      <c r="E31" s="494"/>
      <c r="F31" s="141"/>
      <c r="G31" s="147"/>
      <c r="H31" s="207"/>
      <c r="I31" s="187"/>
      <c r="J31" s="138">
        <f t="shared" si="0"/>
      </c>
    </row>
    <row r="32" spans="1:9" ht="23.25">
      <c r="A32" s="495" t="s">
        <v>21</v>
      </c>
      <c r="B32" s="495"/>
      <c r="C32" s="495"/>
      <c r="D32" s="495"/>
      <c r="E32" s="495"/>
      <c r="F32" s="495"/>
      <c r="G32" s="495"/>
      <c r="H32" s="495"/>
      <c r="I32" s="188"/>
    </row>
    <row r="33" spans="1:9" ht="15.75" customHeight="1">
      <c r="A33" s="496" t="s">
        <v>3</v>
      </c>
      <c r="B33" s="496"/>
      <c r="C33" s="497">
        <f>C2</f>
        <v>0</v>
      </c>
      <c r="D33" s="498"/>
      <c r="E33" s="498"/>
      <c r="F33" s="72">
        <f>F2</f>
        <v>0</v>
      </c>
      <c r="G33" s="503" t="s">
        <v>23</v>
      </c>
      <c r="H33" s="504"/>
      <c r="I33" s="327"/>
    </row>
    <row r="34" spans="1:9" ht="15.75" customHeight="1">
      <c r="A34" s="496" t="s">
        <v>20</v>
      </c>
      <c r="B34" s="496"/>
      <c r="C34" s="497">
        <f>C3</f>
        <v>0</v>
      </c>
      <c r="D34" s="498"/>
      <c r="E34" s="498"/>
      <c r="F34" s="72">
        <f>F3</f>
        <v>0</v>
      </c>
      <c r="G34" s="503"/>
      <c r="H34" s="504"/>
      <c r="I34" s="327"/>
    </row>
    <row r="35" spans="1:9" ht="15.75" customHeight="1">
      <c r="A35" s="496" t="s">
        <v>15</v>
      </c>
      <c r="B35" s="496"/>
      <c r="C35" s="497">
        <f>C4</f>
        <v>0</v>
      </c>
      <c r="D35" s="498"/>
      <c r="E35" s="498"/>
      <c r="F35" s="72" t="str">
        <f>F4</f>
        <v>2016-2017</v>
      </c>
      <c r="G35" s="503"/>
      <c r="H35" s="504"/>
      <c r="I35" s="327"/>
    </row>
    <row r="36" spans="1:10" s="73" customFormat="1" ht="15.75" customHeight="1">
      <c r="A36" s="153"/>
      <c r="B36" s="153"/>
      <c r="C36" s="155"/>
      <c r="D36" s="156"/>
      <c r="E36" s="156"/>
      <c r="F36" s="154"/>
      <c r="G36" s="208"/>
      <c r="H36" s="208"/>
      <c r="I36" s="209"/>
      <c r="J36" s="78"/>
    </row>
    <row r="37" spans="1:10" s="73" customFormat="1" ht="31.5" customHeight="1">
      <c r="A37" s="257" t="s">
        <v>10</v>
      </c>
      <c r="B37" s="257" t="s">
        <v>13</v>
      </c>
      <c r="C37" s="499" t="s">
        <v>64</v>
      </c>
      <c r="D37" s="499"/>
      <c r="E37" s="499"/>
      <c r="F37" s="256" t="s">
        <v>65</v>
      </c>
      <c r="G37" s="257" t="s">
        <v>7</v>
      </c>
      <c r="H37" s="257" t="s">
        <v>22</v>
      </c>
      <c r="I37" s="260" t="s">
        <v>91</v>
      </c>
      <c r="J37" s="78"/>
    </row>
    <row r="38" spans="1:10" ht="15.75">
      <c r="A38" s="146"/>
      <c r="B38" s="143"/>
      <c r="C38" s="494"/>
      <c r="D38" s="494"/>
      <c r="E38" s="494"/>
      <c r="F38" s="139"/>
      <c r="G38" s="74"/>
      <c r="H38" s="74"/>
      <c r="I38" s="187"/>
      <c r="J38" s="138">
        <f aca="true" t="shared" si="1" ref="J38:J58">IF(G38+H38&gt;1,"ERROR! You cannot be speaker &amp; attendant at one time","")</f>
      </c>
    </row>
    <row r="39" spans="1:10" ht="15.75">
      <c r="A39" s="147"/>
      <c r="B39" s="143"/>
      <c r="C39" s="494"/>
      <c r="D39" s="494"/>
      <c r="E39" s="494"/>
      <c r="F39" s="139"/>
      <c r="G39" s="74"/>
      <c r="H39" s="74"/>
      <c r="I39" s="187"/>
      <c r="J39" s="138">
        <f>IF(G39+H39&gt;1,"ERROR! You cannot be speaker &amp; attendant at one time","")</f>
      </c>
    </row>
    <row r="40" spans="1:10" ht="15.75">
      <c r="A40" s="147"/>
      <c r="B40" s="143"/>
      <c r="C40" s="494"/>
      <c r="D40" s="494"/>
      <c r="E40" s="494"/>
      <c r="F40" s="139"/>
      <c r="G40" s="74"/>
      <c r="H40" s="74"/>
      <c r="I40" s="187"/>
      <c r="J40" s="138">
        <f t="shared" si="1"/>
      </c>
    </row>
    <row r="41" spans="1:10" ht="15.75">
      <c r="A41" s="147"/>
      <c r="B41" s="143"/>
      <c r="C41" s="494"/>
      <c r="D41" s="494"/>
      <c r="E41" s="494"/>
      <c r="F41" s="139"/>
      <c r="G41" s="74"/>
      <c r="H41" s="74"/>
      <c r="I41" s="187"/>
      <c r="J41" s="138">
        <f t="shared" si="1"/>
      </c>
    </row>
    <row r="42" spans="1:10" ht="15.75">
      <c r="A42" s="147"/>
      <c r="B42" s="143"/>
      <c r="C42" s="494"/>
      <c r="D42" s="494"/>
      <c r="E42" s="494"/>
      <c r="F42" s="139"/>
      <c r="G42" s="74"/>
      <c r="H42" s="74"/>
      <c r="I42" s="187"/>
      <c r="J42" s="138">
        <f t="shared" si="1"/>
      </c>
    </row>
    <row r="43" spans="1:10" ht="15.75">
      <c r="A43" s="147"/>
      <c r="B43" s="143"/>
      <c r="C43" s="494"/>
      <c r="D43" s="494"/>
      <c r="E43" s="494"/>
      <c r="F43" s="139"/>
      <c r="G43" s="74"/>
      <c r="H43" s="74"/>
      <c r="I43" s="187"/>
      <c r="J43" s="138">
        <f t="shared" si="1"/>
      </c>
    </row>
    <row r="44" spans="1:10" ht="15.75">
      <c r="A44" s="147"/>
      <c r="B44" s="143"/>
      <c r="C44" s="494"/>
      <c r="D44" s="494"/>
      <c r="E44" s="494"/>
      <c r="F44" s="139"/>
      <c r="G44" s="74"/>
      <c r="H44" s="74"/>
      <c r="I44" s="187"/>
      <c r="J44" s="138">
        <f t="shared" si="1"/>
      </c>
    </row>
    <row r="45" spans="1:10" ht="15.75">
      <c r="A45" s="147"/>
      <c r="B45" s="143"/>
      <c r="C45" s="494"/>
      <c r="D45" s="494"/>
      <c r="E45" s="494"/>
      <c r="F45" s="139"/>
      <c r="G45" s="74"/>
      <c r="H45" s="74"/>
      <c r="I45" s="187"/>
      <c r="J45" s="138">
        <f t="shared" si="1"/>
      </c>
    </row>
    <row r="46" spans="1:10" ht="15.75">
      <c r="A46" s="147"/>
      <c r="B46" s="143"/>
      <c r="C46" s="494"/>
      <c r="D46" s="494"/>
      <c r="E46" s="494"/>
      <c r="F46" s="139"/>
      <c r="G46" s="74"/>
      <c r="H46" s="74"/>
      <c r="I46" s="187"/>
      <c r="J46" s="138">
        <f t="shared" si="1"/>
      </c>
    </row>
    <row r="47" spans="1:10" ht="15.75">
      <c r="A47" s="147"/>
      <c r="B47" s="143"/>
      <c r="C47" s="494"/>
      <c r="D47" s="494"/>
      <c r="E47" s="494"/>
      <c r="F47" s="139"/>
      <c r="G47" s="74"/>
      <c r="H47" s="74"/>
      <c r="I47" s="187"/>
      <c r="J47" s="138">
        <f t="shared" si="1"/>
      </c>
    </row>
    <row r="48" spans="1:10" ht="15.75">
      <c r="A48" s="147"/>
      <c r="B48" s="143"/>
      <c r="C48" s="494"/>
      <c r="D48" s="494"/>
      <c r="E48" s="494"/>
      <c r="F48" s="139"/>
      <c r="G48" s="74"/>
      <c r="H48" s="74"/>
      <c r="I48" s="187"/>
      <c r="J48" s="138">
        <f t="shared" si="1"/>
      </c>
    </row>
    <row r="49" spans="1:10" ht="15.75">
      <c r="A49" s="147"/>
      <c r="B49" s="143"/>
      <c r="C49" s="494"/>
      <c r="D49" s="494"/>
      <c r="E49" s="494"/>
      <c r="F49" s="139"/>
      <c r="G49" s="74"/>
      <c r="H49" s="74"/>
      <c r="I49" s="187"/>
      <c r="J49" s="138">
        <f>IF(G49+H49&gt;1,"ERROR! You cannot be speaker &amp; attendant at one time","")</f>
      </c>
    </row>
    <row r="50" spans="1:10" ht="15.75">
      <c r="A50" s="147"/>
      <c r="B50" s="143"/>
      <c r="C50" s="494"/>
      <c r="D50" s="494"/>
      <c r="E50" s="494"/>
      <c r="F50" s="139"/>
      <c r="G50" s="74"/>
      <c r="H50" s="74"/>
      <c r="I50" s="187"/>
      <c r="J50" s="138">
        <f t="shared" si="1"/>
      </c>
    </row>
    <row r="51" spans="1:10" ht="15.75">
      <c r="A51" s="147"/>
      <c r="B51" s="143"/>
      <c r="C51" s="494"/>
      <c r="D51" s="494"/>
      <c r="E51" s="494"/>
      <c r="F51" s="139"/>
      <c r="G51" s="74"/>
      <c r="H51" s="74"/>
      <c r="I51" s="187"/>
      <c r="J51" s="138">
        <f t="shared" si="1"/>
      </c>
    </row>
    <row r="52" spans="1:10" ht="15.75">
      <c r="A52" s="147"/>
      <c r="B52" s="143"/>
      <c r="C52" s="494"/>
      <c r="D52" s="494"/>
      <c r="E52" s="494"/>
      <c r="F52" s="139"/>
      <c r="G52" s="74"/>
      <c r="H52" s="74"/>
      <c r="I52" s="187"/>
      <c r="J52" s="138">
        <f t="shared" si="1"/>
      </c>
    </row>
    <row r="53" spans="1:10" ht="15.75">
      <c r="A53" s="147"/>
      <c r="B53" s="143"/>
      <c r="C53" s="494"/>
      <c r="D53" s="494"/>
      <c r="E53" s="494"/>
      <c r="F53" s="139"/>
      <c r="G53" s="74"/>
      <c r="H53" s="74"/>
      <c r="I53" s="187"/>
      <c r="J53" s="138">
        <f t="shared" si="1"/>
      </c>
    </row>
    <row r="54" spans="1:10" ht="15.75">
      <c r="A54" s="147"/>
      <c r="B54" s="143"/>
      <c r="C54" s="494"/>
      <c r="D54" s="494"/>
      <c r="E54" s="494"/>
      <c r="F54" s="139"/>
      <c r="G54" s="74"/>
      <c r="H54" s="74"/>
      <c r="I54" s="187"/>
      <c r="J54" s="138">
        <f t="shared" si="1"/>
      </c>
    </row>
    <row r="55" spans="1:10" ht="15.75">
      <c r="A55" s="147"/>
      <c r="B55" s="143"/>
      <c r="C55" s="494"/>
      <c r="D55" s="494"/>
      <c r="E55" s="494"/>
      <c r="F55" s="139"/>
      <c r="G55" s="74"/>
      <c r="H55" s="74"/>
      <c r="I55" s="187"/>
      <c r="J55" s="138">
        <f t="shared" si="1"/>
      </c>
    </row>
    <row r="56" spans="1:10" ht="15.75">
      <c r="A56" s="147"/>
      <c r="B56" s="143"/>
      <c r="C56" s="494"/>
      <c r="D56" s="494"/>
      <c r="E56" s="494"/>
      <c r="F56" s="139"/>
      <c r="G56" s="74"/>
      <c r="H56" s="74"/>
      <c r="I56" s="187"/>
      <c r="J56" s="138">
        <f t="shared" si="1"/>
      </c>
    </row>
    <row r="57" spans="1:10" ht="15.75">
      <c r="A57" s="147"/>
      <c r="B57" s="143"/>
      <c r="C57" s="494"/>
      <c r="D57" s="494"/>
      <c r="E57" s="494"/>
      <c r="F57" s="139"/>
      <c r="G57" s="74"/>
      <c r="H57" s="74"/>
      <c r="I57" s="187"/>
      <c r="J57" s="138">
        <f t="shared" si="1"/>
      </c>
    </row>
    <row r="58" spans="1:10" ht="15.75">
      <c r="A58" s="149"/>
      <c r="B58" s="150"/>
      <c r="C58" s="511"/>
      <c r="D58" s="511"/>
      <c r="E58" s="511"/>
      <c r="F58" s="140"/>
      <c r="G58" s="210"/>
      <c r="H58" s="210"/>
      <c r="I58" s="211"/>
      <c r="J58" s="138">
        <f t="shared" si="1"/>
      </c>
    </row>
    <row r="59" spans="1:9" ht="15.75">
      <c r="A59" s="149"/>
      <c r="B59" s="150"/>
      <c r="C59" s="505"/>
      <c r="D59" s="505"/>
      <c r="E59" s="505"/>
      <c r="F59" s="145" t="s">
        <v>71</v>
      </c>
      <c r="G59" s="212">
        <f>SUM(G7:G58)</f>
        <v>0</v>
      </c>
      <c r="H59" s="212">
        <f>SUM(H7:H58)</f>
        <v>0</v>
      </c>
      <c r="I59" s="213"/>
    </row>
    <row r="60" spans="1:9" ht="26.25">
      <c r="A60" s="149"/>
      <c r="B60" s="150"/>
      <c r="C60" s="505"/>
      <c r="D60" s="505"/>
      <c r="E60" s="505"/>
      <c r="F60" s="506" t="s">
        <v>8</v>
      </c>
      <c r="G60" s="508">
        <f>G59+H59</f>
        <v>0</v>
      </c>
      <c r="H60" s="509"/>
      <c r="I60" s="214"/>
    </row>
    <row r="61" spans="1:9" ht="26.25">
      <c r="A61" s="149"/>
      <c r="B61" s="150"/>
      <c r="C61" s="505"/>
      <c r="D61" s="505"/>
      <c r="E61" s="505"/>
      <c r="F61" s="507"/>
      <c r="G61" s="510"/>
      <c r="H61" s="510"/>
      <c r="I61" s="214"/>
    </row>
    <row r="62" spans="7:9" ht="15">
      <c r="G62" s="215"/>
      <c r="H62" s="215"/>
      <c r="I62" s="216"/>
    </row>
  </sheetData>
  <sheetProtection password="CC12" sheet="1"/>
  <mergeCells count="69">
    <mergeCell ref="G2:I4"/>
    <mergeCell ref="G33:I35"/>
    <mergeCell ref="C60:E60"/>
    <mergeCell ref="F60:F61"/>
    <mergeCell ref="C56:E56"/>
    <mergeCell ref="C57:E57"/>
    <mergeCell ref="G60:H61"/>
    <mergeCell ref="C61:E61"/>
    <mergeCell ref="C58:E58"/>
    <mergeCell ref="C59:E59"/>
    <mergeCell ref="C54:E54"/>
    <mergeCell ref="C55:E55"/>
    <mergeCell ref="C52:E52"/>
    <mergeCell ref="C53:E53"/>
    <mergeCell ref="C50:E50"/>
    <mergeCell ref="C51:E51"/>
    <mergeCell ref="C48:E48"/>
    <mergeCell ref="C44:E44"/>
    <mergeCell ref="C45:E45"/>
    <mergeCell ref="C49:E49"/>
    <mergeCell ref="C46:E46"/>
    <mergeCell ref="C47:E47"/>
    <mergeCell ref="C42:E42"/>
    <mergeCell ref="C43:E43"/>
    <mergeCell ref="C40:E40"/>
    <mergeCell ref="C41:E41"/>
    <mergeCell ref="C38:E38"/>
    <mergeCell ref="C39:E39"/>
    <mergeCell ref="C37:E37"/>
    <mergeCell ref="C34:E34"/>
    <mergeCell ref="C35:E35"/>
    <mergeCell ref="A32:H32"/>
    <mergeCell ref="A33:B33"/>
    <mergeCell ref="C33:E33"/>
    <mergeCell ref="A34:B34"/>
    <mergeCell ref="A35:B35"/>
    <mergeCell ref="C23:E23"/>
    <mergeCell ref="C24:E24"/>
    <mergeCell ref="C21:E21"/>
    <mergeCell ref="C22:E22"/>
    <mergeCell ref="C19:E19"/>
    <mergeCell ref="C20:E20"/>
    <mergeCell ref="C29:E29"/>
    <mergeCell ref="C25:E25"/>
    <mergeCell ref="C26:E26"/>
    <mergeCell ref="C30:E30"/>
    <mergeCell ref="C27:E27"/>
    <mergeCell ref="C28:E28"/>
    <mergeCell ref="C13:E13"/>
    <mergeCell ref="C14:E14"/>
    <mergeCell ref="C11:E11"/>
    <mergeCell ref="C12:E12"/>
    <mergeCell ref="C18:E18"/>
    <mergeCell ref="C31:E31"/>
    <mergeCell ref="A1:H1"/>
    <mergeCell ref="A2:B2"/>
    <mergeCell ref="C2:E2"/>
    <mergeCell ref="A3:B3"/>
    <mergeCell ref="C3:E3"/>
    <mergeCell ref="A4:B4"/>
    <mergeCell ref="C4:E4"/>
    <mergeCell ref="C9:E9"/>
    <mergeCell ref="C10:E10"/>
    <mergeCell ref="C7:E7"/>
    <mergeCell ref="C8:E8"/>
    <mergeCell ref="C6:E6"/>
    <mergeCell ref="C17:E17"/>
    <mergeCell ref="C15:E15"/>
    <mergeCell ref="C16:E16"/>
  </mergeCells>
  <printOptions/>
  <pageMargins left="0.2362204724409449" right="0.04" top="0.26" bottom="0.260416666666666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zoomScale="130" zoomScaleNormal="130" zoomScalePageLayoutView="80" workbookViewId="0" topLeftCell="A53">
      <selection activeCell="F56" sqref="F56"/>
    </sheetView>
  </sheetViews>
  <sheetFormatPr defaultColWidth="9.140625" defaultRowHeight="15"/>
  <cols>
    <col min="1" max="1" width="12.28125" style="151" customWidth="1"/>
    <col min="2" max="2" width="10.8515625" style="123" customWidth="1"/>
    <col min="3" max="3" width="22.57421875" style="123" customWidth="1"/>
    <col min="4" max="4" width="53.28125" style="51" customWidth="1"/>
    <col min="5" max="5" width="3.421875" style="51" hidden="1" customWidth="1"/>
    <col min="6" max="7" width="9.421875" style="178" customWidth="1"/>
    <col min="8" max="8" width="9.421875" style="184" customWidth="1"/>
    <col min="9" max="9" width="4.140625" style="137" customWidth="1"/>
  </cols>
  <sheetData>
    <row r="1" spans="1:8" ht="23.25">
      <c r="A1" s="519" t="s">
        <v>21</v>
      </c>
      <c r="B1" s="519"/>
      <c r="C1" s="519"/>
      <c r="D1" s="519"/>
      <c r="E1" s="519"/>
      <c r="F1" s="519"/>
      <c r="G1" s="519"/>
      <c r="H1" s="179"/>
    </row>
    <row r="2" spans="1:8" ht="15.75" customHeight="1">
      <c r="A2" s="518" t="s">
        <v>3</v>
      </c>
      <c r="B2" s="518"/>
      <c r="C2" s="173">
        <f>Title!B13</f>
        <v>0</v>
      </c>
      <c r="D2" s="133">
        <f>Title!B19</f>
        <v>0</v>
      </c>
      <c r="E2" s="168"/>
      <c r="F2" s="530" t="s">
        <v>77</v>
      </c>
      <c r="G2" s="530"/>
      <c r="H2" s="92"/>
    </row>
    <row r="3" spans="1:8" ht="15.75" customHeight="1">
      <c r="A3" s="518" t="s">
        <v>20</v>
      </c>
      <c r="B3" s="518"/>
      <c r="C3" s="173">
        <f>Title!B15</f>
        <v>0</v>
      </c>
      <c r="D3" s="133">
        <f>Title!B21</f>
        <v>0</v>
      </c>
      <c r="E3" s="169"/>
      <c r="F3" s="530"/>
      <c r="G3" s="530"/>
      <c r="H3" s="92"/>
    </row>
    <row r="4" spans="1:8" ht="15.75" customHeight="1">
      <c r="A4" s="518" t="s">
        <v>15</v>
      </c>
      <c r="B4" s="518"/>
      <c r="C4" s="173">
        <f>Title!B17</f>
        <v>0</v>
      </c>
      <c r="D4" s="133" t="str">
        <f>Title!B23</f>
        <v>2016-2017</v>
      </c>
      <c r="E4" s="170"/>
      <c r="F4" s="530"/>
      <c r="G4" s="530"/>
      <c r="H4" s="92"/>
    </row>
    <row r="6" spans="1:8" ht="24">
      <c r="A6" s="148" t="s">
        <v>10</v>
      </c>
      <c r="B6" s="167" t="s">
        <v>13</v>
      </c>
      <c r="C6" s="167" t="s">
        <v>66</v>
      </c>
      <c r="D6" s="394" t="s">
        <v>83</v>
      </c>
      <c r="E6" s="395"/>
      <c r="F6" s="176" t="s">
        <v>7</v>
      </c>
      <c r="G6" s="176" t="s">
        <v>22</v>
      </c>
      <c r="H6" s="180" t="s">
        <v>67</v>
      </c>
    </row>
    <row r="7" spans="1:9" ht="36.75" customHeight="1">
      <c r="A7" s="146">
        <v>33584</v>
      </c>
      <c r="B7" s="171"/>
      <c r="C7" s="174"/>
      <c r="D7" s="467"/>
      <c r="E7" s="529"/>
      <c r="F7" s="99"/>
      <c r="G7" s="99"/>
      <c r="H7" s="181"/>
      <c r="I7" s="175">
        <f aca="true" t="shared" si="0" ref="I7:I31">IF(F7+G7&gt;1,"ERROR! You cannot be speaker &amp; attendant at one time","")</f>
      </c>
    </row>
    <row r="8" spans="1:9" ht="36.75" customHeight="1">
      <c r="A8" s="147"/>
      <c r="B8" s="171"/>
      <c r="C8" s="174"/>
      <c r="D8" s="467"/>
      <c r="E8" s="529"/>
      <c r="F8" s="99"/>
      <c r="G8" s="99"/>
      <c r="H8" s="181"/>
      <c r="I8" s="175">
        <f t="shared" si="0"/>
      </c>
    </row>
    <row r="9" spans="1:9" ht="36.75" customHeight="1">
      <c r="A9" s="147"/>
      <c r="B9" s="171"/>
      <c r="C9" s="171"/>
      <c r="D9" s="467"/>
      <c r="E9" s="469"/>
      <c r="F9" s="99"/>
      <c r="G9" s="99"/>
      <c r="H9" s="181"/>
      <c r="I9" s="175">
        <f t="shared" si="0"/>
      </c>
    </row>
    <row r="10" spans="1:9" ht="36.75" customHeight="1">
      <c r="A10" s="147"/>
      <c r="B10" s="171"/>
      <c r="C10" s="171"/>
      <c r="D10" s="467"/>
      <c r="E10" s="469"/>
      <c r="F10" s="99"/>
      <c r="G10" s="99"/>
      <c r="H10" s="181"/>
      <c r="I10" s="175">
        <f t="shared" si="0"/>
      </c>
    </row>
    <row r="11" spans="1:9" ht="36.75" customHeight="1">
      <c r="A11" s="147"/>
      <c r="B11" s="171"/>
      <c r="C11" s="171"/>
      <c r="D11" s="467"/>
      <c r="E11" s="469"/>
      <c r="F11" s="99"/>
      <c r="G11" s="99"/>
      <c r="H11" s="181"/>
      <c r="I11" s="175">
        <f t="shared" si="0"/>
      </c>
    </row>
    <row r="12" spans="1:9" ht="36.75" customHeight="1">
      <c r="A12" s="147"/>
      <c r="B12" s="171"/>
      <c r="C12" s="171"/>
      <c r="D12" s="467"/>
      <c r="E12" s="469"/>
      <c r="F12" s="99"/>
      <c r="G12" s="99"/>
      <c r="H12" s="181"/>
      <c r="I12" s="175">
        <f t="shared" si="0"/>
      </c>
    </row>
    <row r="13" spans="1:9" ht="36.75" customHeight="1">
      <c r="A13" s="147"/>
      <c r="B13" s="171"/>
      <c r="C13" s="171"/>
      <c r="D13" s="467"/>
      <c r="E13" s="469"/>
      <c r="F13" s="99"/>
      <c r="G13" s="99"/>
      <c r="H13" s="181"/>
      <c r="I13" s="175">
        <f t="shared" si="0"/>
      </c>
    </row>
    <row r="14" spans="1:9" ht="36.75" customHeight="1">
      <c r="A14" s="147"/>
      <c r="B14" s="171"/>
      <c r="C14" s="171"/>
      <c r="D14" s="467"/>
      <c r="E14" s="469"/>
      <c r="F14" s="99"/>
      <c r="G14" s="99"/>
      <c r="H14" s="181"/>
      <c r="I14" s="175">
        <f t="shared" si="0"/>
      </c>
    </row>
    <row r="15" spans="1:9" ht="36.75" customHeight="1">
      <c r="A15" s="147"/>
      <c r="B15" s="171"/>
      <c r="C15" s="171"/>
      <c r="D15" s="467"/>
      <c r="E15" s="469"/>
      <c r="F15" s="99"/>
      <c r="G15" s="99"/>
      <c r="H15" s="181"/>
      <c r="I15" s="175">
        <f t="shared" si="0"/>
      </c>
    </row>
    <row r="16" spans="1:9" ht="36.75" customHeight="1">
      <c r="A16" s="147"/>
      <c r="B16" s="171"/>
      <c r="C16" s="171"/>
      <c r="D16" s="467"/>
      <c r="E16" s="469"/>
      <c r="F16" s="99"/>
      <c r="G16" s="99"/>
      <c r="H16" s="181"/>
      <c r="I16" s="175">
        <f t="shared" si="0"/>
      </c>
    </row>
    <row r="17" spans="1:9" ht="36.75" customHeight="1">
      <c r="A17" s="147"/>
      <c r="B17" s="171"/>
      <c r="C17" s="171"/>
      <c r="D17" s="467"/>
      <c r="E17" s="469"/>
      <c r="F17" s="99"/>
      <c r="G17" s="99"/>
      <c r="H17" s="181"/>
      <c r="I17" s="175">
        <f t="shared" si="0"/>
      </c>
    </row>
    <row r="18" spans="1:9" ht="36.75" customHeight="1">
      <c r="A18" s="148" t="s">
        <v>10</v>
      </c>
      <c r="B18" s="167" t="s">
        <v>13</v>
      </c>
      <c r="C18" s="167" t="s">
        <v>66</v>
      </c>
      <c r="D18" s="394" t="s">
        <v>84</v>
      </c>
      <c r="E18" s="395"/>
      <c r="F18" s="176" t="s">
        <v>7</v>
      </c>
      <c r="G18" s="176" t="s">
        <v>22</v>
      </c>
      <c r="H18" s="180" t="s">
        <v>67</v>
      </c>
      <c r="I18" s="175"/>
    </row>
    <row r="19" spans="1:9" ht="36.75" customHeight="1">
      <c r="A19" s="147"/>
      <c r="B19" s="171"/>
      <c r="C19" s="171"/>
      <c r="D19" s="467"/>
      <c r="E19" s="469"/>
      <c r="F19" s="99"/>
      <c r="G19" s="99"/>
      <c r="H19" s="181"/>
      <c r="I19" s="175">
        <f t="shared" si="0"/>
      </c>
    </row>
    <row r="20" spans="1:9" ht="36.75" customHeight="1">
      <c r="A20" s="147"/>
      <c r="B20" s="171"/>
      <c r="C20" s="171"/>
      <c r="D20" s="467"/>
      <c r="E20" s="469"/>
      <c r="F20" s="99"/>
      <c r="G20" s="99"/>
      <c r="H20" s="181"/>
      <c r="I20" s="175">
        <f t="shared" si="0"/>
      </c>
    </row>
    <row r="21" spans="1:9" ht="36.75" customHeight="1">
      <c r="A21" s="147"/>
      <c r="B21" s="171"/>
      <c r="C21" s="171"/>
      <c r="D21" s="467"/>
      <c r="E21" s="469"/>
      <c r="F21" s="99"/>
      <c r="G21" s="99"/>
      <c r="H21" s="181"/>
      <c r="I21" s="175">
        <f t="shared" si="0"/>
      </c>
    </row>
    <row r="22" spans="1:9" ht="36.75" customHeight="1">
      <c r="A22" s="147"/>
      <c r="B22" s="171"/>
      <c r="C22" s="171"/>
      <c r="D22" s="467"/>
      <c r="E22" s="469"/>
      <c r="F22" s="99"/>
      <c r="G22" s="99"/>
      <c r="H22" s="181"/>
      <c r="I22" s="175">
        <f t="shared" si="0"/>
      </c>
    </row>
    <row r="23" spans="1:9" ht="36.75" customHeight="1">
      <c r="A23" s="147"/>
      <c r="B23" s="171"/>
      <c r="C23" s="171"/>
      <c r="D23" s="467"/>
      <c r="E23" s="469"/>
      <c r="F23" s="99"/>
      <c r="G23" s="99"/>
      <c r="H23" s="181"/>
      <c r="I23" s="175">
        <f t="shared" si="0"/>
      </c>
    </row>
    <row r="24" spans="1:9" ht="36.75" customHeight="1">
      <c r="A24" s="147"/>
      <c r="B24" s="171"/>
      <c r="C24" s="171"/>
      <c r="D24" s="467"/>
      <c r="E24" s="469"/>
      <c r="F24" s="99"/>
      <c r="G24" s="99"/>
      <c r="H24" s="181"/>
      <c r="I24" s="175">
        <f t="shared" si="0"/>
      </c>
    </row>
    <row r="25" spans="1:9" ht="36.75" customHeight="1">
      <c r="A25" s="147"/>
      <c r="B25" s="171"/>
      <c r="C25" s="171"/>
      <c r="D25" s="467"/>
      <c r="E25" s="469"/>
      <c r="F25" s="99"/>
      <c r="G25" s="99"/>
      <c r="H25" s="181"/>
      <c r="I25" s="175">
        <f t="shared" si="0"/>
      </c>
    </row>
    <row r="26" spans="1:9" ht="36.75" customHeight="1">
      <c r="A26" s="147"/>
      <c r="B26" s="171"/>
      <c r="C26" s="171"/>
      <c r="D26" s="467"/>
      <c r="E26" s="469"/>
      <c r="F26" s="99"/>
      <c r="G26" s="99"/>
      <c r="H26" s="181"/>
      <c r="I26" s="175">
        <f t="shared" si="0"/>
      </c>
    </row>
    <row r="27" spans="1:9" ht="36.75" customHeight="1">
      <c r="A27" s="147"/>
      <c r="B27" s="171"/>
      <c r="C27" s="171"/>
      <c r="D27" s="467"/>
      <c r="E27" s="469"/>
      <c r="F27" s="99"/>
      <c r="G27" s="99"/>
      <c r="H27" s="181"/>
      <c r="I27" s="175">
        <f t="shared" si="0"/>
      </c>
    </row>
    <row r="28" spans="1:9" ht="36.75" customHeight="1">
      <c r="A28" s="147"/>
      <c r="B28" s="171"/>
      <c r="C28" s="171"/>
      <c r="D28" s="467"/>
      <c r="E28" s="469"/>
      <c r="F28" s="99"/>
      <c r="G28" s="99"/>
      <c r="H28" s="181"/>
      <c r="I28" s="175">
        <f t="shared" si="0"/>
      </c>
    </row>
    <row r="29" spans="1:9" ht="36.75" customHeight="1">
      <c r="A29" s="147"/>
      <c r="B29" s="171"/>
      <c r="C29" s="171"/>
      <c r="D29" s="467"/>
      <c r="E29" s="469"/>
      <c r="F29" s="99"/>
      <c r="G29" s="99"/>
      <c r="H29" s="181"/>
      <c r="I29" s="175">
        <f t="shared" si="0"/>
      </c>
    </row>
    <row r="30" spans="1:9" ht="36.75" customHeight="1">
      <c r="A30" s="147"/>
      <c r="B30" s="171"/>
      <c r="C30" s="171"/>
      <c r="D30" s="467"/>
      <c r="E30" s="469"/>
      <c r="F30" s="99"/>
      <c r="G30" s="99"/>
      <c r="H30" s="181"/>
      <c r="I30" s="175">
        <f t="shared" si="0"/>
      </c>
    </row>
    <row r="31" spans="1:9" ht="36.75" customHeight="1">
      <c r="A31" s="147"/>
      <c r="B31" s="171"/>
      <c r="C31" s="171"/>
      <c r="D31" s="467"/>
      <c r="E31" s="469"/>
      <c r="F31" s="99"/>
      <c r="G31" s="99"/>
      <c r="H31" s="181"/>
      <c r="I31" s="175">
        <f t="shared" si="0"/>
      </c>
    </row>
    <row r="32" spans="1:8" ht="24" thickBot="1">
      <c r="A32" s="519" t="s">
        <v>21</v>
      </c>
      <c r="B32" s="519"/>
      <c r="C32" s="519"/>
      <c r="D32" s="519"/>
      <c r="E32" s="519"/>
      <c r="F32" s="519"/>
      <c r="G32" s="519"/>
      <c r="H32" s="179"/>
    </row>
    <row r="33" spans="1:8" ht="15.75" customHeight="1">
      <c r="A33" s="518" t="s">
        <v>3</v>
      </c>
      <c r="B33" s="518"/>
      <c r="C33" s="173">
        <f aca="true" t="shared" si="1" ref="C33:D35">C2</f>
        <v>0</v>
      </c>
      <c r="D33" s="133">
        <f t="shared" si="1"/>
        <v>0</v>
      </c>
      <c r="E33" s="520" t="s">
        <v>77</v>
      </c>
      <c r="F33" s="521"/>
      <c r="G33" s="522"/>
      <c r="H33" s="92"/>
    </row>
    <row r="34" spans="1:8" ht="15.75" customHeight="1">
      <c r="A34" s="518" t="s">
        <v>20</v>
      </c>
      <c r="B34" s="518"/>
      <c r="C34" s="173">
        <f t="shared" si="1"/>
        <v>0</v>
      </c>
      <c r="D34" s="133">
        <f t="shared" si="1"/>
        <v>0</v>
      </c>
      <c r="E34" s="523"/>
      <c r="F34" s="524"/>
      <c r="G34" s="525"/>
      <c r="H34" s="92"/>
    </row>
    <row r="35" spans="1:8" ht="15.75" customHeight="1" thickBot="1">
      <c r="A35" s="518" t="s">
        <v>15</v>
      </c>
      <c r="B35" s="518"/>
      <c r="C35" s="173">
        <f t="shared" si="1"/>
        <v>0</v>
      </c>
      <c r="D35" s="133" t="str">
        <f t="shared" si="1"/>
        <v>2016-2017</v>
      </c>
      <c r="E35" s="526"/>
      <c r="F35" s="527"/>
      <c r="G35" s="528"/>
      <c r="H35" s="92"/>
    </row>
    <row r="37" spans="1:8" ht="24">
      <c r="A37" s="148" t="s">
        <v>10</v>
      </c>
      <c r="B37" s="167" t="s">
        <v>13</v>
      </c>
      <c r="C37" s="167" t="s">
        <v>66</v>
      </c>
      <c r="D37" s="394" t="s">
        <v>84</v>
      </c>
      <c r="E37" s="395"/>
      <c r="F37" s="176" t="s">
        <v>7</v>
      </c>
      <c r="G37" s="176" t="s">
        <v>22</v>
      </c>
      <c r="H37" s="180" t="s">
        <v>67</v>
      </c>
    </row>
    <row r="38" spans="1:9" ht="36.75" customHeight="1">
      <c r="A38" s="147"/>
      <c r="B38" s="171"/>
      <c r="C38" s="171"/>
      <c r="D38" s="467"/>
      <c r="E38" s="469"/>
      <c r="F38" s="99"/>
      <c r="G38" s="99"/>
      <c r="H38" s="181"/>
      <c r="I38" s="175">
        <f aca="true" t="shared" si="2" ref="I38:I58">IF(F38+G38&gt;1,"ERROR! You cannot be speaker &amp; attendant at one time","")</f>
      </c>
    </row>
    <row r="39" spans="1:9" ht="36.75" customHeight="1">
      <c r="A39" s="147"/>
      <c r="B39" s="171"/>
      <c r="C39" s="171"/>
      <c r="D39" s="467"/>
      <c r="E39" s="469"/>
      <c r="F39" s="99"/>
      <c r="G39" s="99"/>
      <c r="H39" s="181"/>
      <c r="I39" s="175">
        <f t="shared" si="2"/>
      </c>
    </row>
    <row r="40" spans="1:9" ht="36.75" customHeight="1">
      <c r="A40" s="147"/>
      <c r="B40" s="171"/>
      <c r="C40" s="171"/>
      <c r="D40" s="467"/>
      <c r="E40" s="469"/>
      <c r="F40" s="99"/>
      <c r="G40" s="99"/>
      <c r="H40" s="181"/>
      <c r="I40" s="175">
        <f t="shared" si="2"/>
      </c>
    </row>
    <row r="41" spans="1:9" ht="36.75" customHeight="1">
      <c r="A41" s="147"/>
      <c r="B41" s="171"/>
      <c r="C41" s="171"/>
      <c r="D41" s="467"/>
      <c r="E41" s="469"/>
      <c r="F41" s="99"/>
      <c r="G41" s="99"/>
      <c r="H41" s="181"/>
      <c r="I41" s="175">
        <f t="shared" si="2"/>
      </c>
    </row>
    <row r="42" spans="1:9" ht="36.75" customHeight="1">
      <c r="A42" s="147"/>
      <c r="B42" s="171"/>
      <c r="C42" s="171"/>
      <c r="D42" s="467"/>
      <c r="E42" s="469"/>
      <c r="F42" s="99"/>
      <c r="G42" s="99"/>
      <c r="H42" s="181"/>
      <c r="I42" s="175">
        <f t="shared" si="2"/>
      </c>
    </row>
    <row r="43" spans="1:9" ht="36.75" customHeight="1">
      <c r="A43" s="147"/>
      <c r="B43" s="171"/>
      <c r="C43" s="171"/>
      <c r="D43" s="467"/>
      <c r="E43" s="469"/>
      <c r="F43" s="99"/>
      <c r="G43" s="99"/>
      <c r="H43" s="181"/>
      <c r="I43" s="175">
        <f t="shared" si="2"/>
      </c>
    </row>
    <row r="44" spans="1:9" ht="36.75" customHeight="1">
      <c r="A44" s="147"/>
      <c r="B44" s="171"/>
      <c r="C44" s="171"/>
      <c r="D44" s="467"/>
      <c r="E44" s="469"/>
      <c r="F44" s="99"/>
      <c r="G44" s="99"/>
      <c r="H44" s="181"/>
      <c r="I44" s="175">
        <f t="shared" si="2"/>
      </c>
    </row>
    <row r="45" spans="1:9" ht="36.75" customHeight="1">
      <c r="A45" s="147"/>
      <c r="B45" s="171"/>
      <c r="C45" s="171"/>
      <c r="D45" s="467"/>
      <c r="E45" s="469"/>
      <c r="F45" s="99"/>
      <c r="G45" s="99"/>
      <c r="H45" s="181"/>
      <c r="I45" s="175">
        <f t="shared" si="2"/>
      </c>
    </row>
    <row r="46" spans="1:9" ht="36.75" customHeight="1">
      <c r="A46" s="147"/>
      <c r="B46" s="171"/>
      <c r="C46" s="171"/>
      <c r="D46" s="467"/>
      <c r="E46" s="469"/>
      <c r="F46" s="99"/>
      <c r="G46" s="99"/>
      <c r="H46" s="181"/>
      <c r="I46" s="175">
        <f t="shared" si="2"/>
      </c>
    </row>
    <row r="47" spans="1:9" ht="36.75" customHeight="1">
      <c r="A47" s="147"/>
      <c r="B47" s="171"/>
      <c r="C47" s="171"/>
      <c r="D47" s="467"/>
      <c r="E47" s="469"/>
      <c r="F47" s="99"/>
      <c r="G47" s="99"/>
      <c r="H47" s="181"/>
      <c r="I47" s="175">
        <f t="shared" si="2"/>
      </c>
    </row>
    <row r="48" spans="1:9" ht="36.75" customHeight="1">
      <c r="A48" s="147"/>
      <c r="B48" s="171"/>
      <c r="C48" s="171"/>
      <c r="D48" s="467"/>
      <c r="E48" s="469"/>
      <c r="F48" s="99"/>
      <c r="G48" s="99"/>
      <c r="H48" s="181"/>
      <c r="I48" s="175">
        <f t="shared" si="2"/>
      </c>
    </row>
    <row r="49" spans="1:9" ht="36.75" customHeight="1">
      <c r="A49" s="148" t="s">
        <v>10</v>
      </c>
      <c r="B49" s="167" t="s">
        <v>13</v>
      </c>
      <c r="C49" s="167" t="s">
        <v>66</v>
      </c>
      <c r="D49" s="394" t="s">
        <v>85</v>
      </c>
      <c r="E49" s="395"/>
      <c r="F49" s="176" t="s">
        <v>7</v>
      </c>
      <c r="G49" s="176" t="s">
        <v>22</v>
      </c>
      <c r="H49" s="180" t="s">
        <v>67</v>
      </c>
      <c r="I49" s="175"/>
    </row>
    <row r="50" spans="1:9" ht="36.75" customHeight="1">
      <c r="A50" s="147"/>
      <c r="B50" s="171"/>
      <c r="C50" s="171"/>
      <c r="D50" s="467"/>
      <c r="E50" s="469"/>
      <c r="F50" s="99"/>
      <c r="G50" s="99"/>
      <c r="H50" s="181"/>
      <c r="I50" s="175">
        <f t="shared" si="2"/>
      </c>
    </row>
    <row r="51" spans="1:9" ht="36.75" customHeight="1">
      <c r="A51" s="147"/>
      <c r="B51" s="171"/>
      <c r="C51" s="171"/>
      <c r="D51" s="467"/>
      <c r="E51" s="469"/>
      <c r="F51" s="99"/>
      <c r="G51" s="99"/>
      <c r="H51" s="181"/>
      <c r="I51" s="175">
        <f t="shared" si="2"/>
      </c>
    </row>
    <row r="52" spans="1:9" ht="36.75" customHeight="1">
      <c r="A52" s="147"/>
      <c r="B52" s="171"/>
      <c r="C52" s="171"/>
      <c r="D52" s="467"/>
      <c r="E52" s="469"/>
      <c r="F52" s="99"/>
      <c r="G52" s="99"/>
      <c r="H52" s="181"/>
      <c r="I52" s="175">
        <f t="shared" si="2"/>
      </c>
    </row>
    <row r="53" spans="1:9" ht="36.75" customHeight="1">
      <c r="A53" s="147"/>
      <c r="B53" s="171"/>
      <c r="C53" s="171"/>
      <c r="D53" s="467"/>
      <c r="E53" s="469"/>
      <c r="F53" s="99"/>
      <c r="G53" s="99"/>
      <c r="H53" s="181"/>
      <c r="I53" s="175">
        <f t="shared" si="2"/>
      </c>
    </row>
    <row r="54" spans="1:9" ht="36.75" customHeight="1">
      <c r="A54" s="147"/>
      <c r="B54" s="171"/>
      <c r="C54" s="171"/>
      <c r="D54" s="467"/>
      <c r="E54" s="469"/>
      <c r="F54" s="99"/>
      <c r="G54" s="99"/>
      <c r="H54" s="181"/>
      <c r="I54" s="175">
        <f t="shared" si="2"/>
      </c>
    </row>
    <row r="55" spans="1:9" ht="36.75" customHeight="1">
      <c r="A55" s="147"/>
      <c r="B55" s="171"/>
      <c r="C55" s="171"/>
      <c r="D55" s="467"/>
      <c r="E55" s="469"/>
      <c r="F55" s="99"/>
      <c r="G55" s="99"/>
      <c r="H55" s="181"/>
      <c r="I55" s="175">
        <f t="shared" si="2"/>
      </c>
    </row>
    <row r="56" spans="1:9" ht="36.75" customHeight="1">
      <c r="A56" s="147"/>
      <c r="B56" s="171"/>
      <c r="C56" s="171"/>
      <c r="D56" s="467"/>
      <c r="E56" s="469"/>
      <c r="F56" s="99"/>
      <c r="G56" s="99"/>
      <c r="H56" s="181"/>
      <c r="I56" s="175">
        <f t="shared" si="2"/>
      </c>
    </row>
    <row r="57" spans="1:9" ht="36.75" customHeight="1">
      <c r="A57" s="147"/>
      <c r="B57" s="171"/>
      <c r="C57" s="171"/>
      <c r="D57" s="467"/>
      <c r="E57" s="469"/>
      <c r="F57" s="99"/>
      <c r="G57" s="99"/>
      <c r="H57" s="181"/>
      <c r="I57" s="175">
        <f t="shared" si="2"/>
      </c>
    </row>
    <row r="58" spans="1:9" ht="36.75" customHeight="1">
      <c r="A58" s="147"/>
      <c r="B58" s="171"/>
      <c r="C58" s="171"/>
      <c r="D58" s="467"/>
      <c r="E58" s="469"/>
      <c r="F58" s="99"/>
      <c r="G58" s="99"/>
      <c r="H58" s="181"/>
      <c r="I58" s="175">
        <f t="shared" si="2"/>
      </c>
    </row>
    <row r="59" spans="1:8" ht="15.75">
      <c r="A59" s="149"/>
      <c r="B59" s="172"/>
      <c r="C59" s="172"/>
      <c r="D59" s="394" t="s">
        <v>8</v>
      </c>
      <c r="E59" s="395"/>
      <c r="F59" s="177">
        <f>SUM(F7:F58)</f>
        <v>0</v>
      </c>
      <c r="G59" s="177">
        <f>SUM(G7:G58)</f>
        <v>0</v>
      </c>
      <c r="H59" s="182"/>
    </row>
    <row r="60" spans="1:8" ht="26.25">
      <c r="A60" s="149"/>
      <c r="B60" s="172"/>
      <c r="C60" s="172"/>
      <c r="D60" s="515" t="s">
        <v>8</v>
      </c>
      <c r="E60" s="516"/>
      <c r="F60" s="512">
        <f>F59+G59</f>
        <v>0</v>
      </c>
      <c r="G60" s="513"/>
      <c r="H60" s="183"/>
    </row>
    <row r="61" spans="1:8" ht="26.25">
      <c r="A61" s="149"/>
      <c r="B61" s="172"/>
      <c r="C61" s="172"/>
      <c r="D61" s="517"/>
      <c r="E61" s="517"/>
      <c r="F61" s="514"/>
      <c r="G61" s="514"/>
      <c r="H61" s="183"/>
    </row>
  </sheetData>
  <sheetProtection password="CC12" sheet="1"/>
  <mergeCells count="61">
    <mergeCell ref="A1:G1"/>
    <mergeCell ref="A2:B2"/>
    <mergeCell ref="A3:B3"/>
    <mergeCell ref="D7:E7"/>
    <mergeCell ref="D8:E8"/>
    <mergeCell ref="A4:B4"/>
    <mergeCell ref="F2:G4"/>
    <mergeCell ref="D6:E6"/>
    <mergeCell ref="D29:E29"/>
    <mergeCell ref="D18:E18"/>
    <mergeCell ref="D15:E15"/>
    <mergeCell ref="D17:E17"/>
    <mergeCell ref="D16:E16"/>
    <mergeCell ref="D23:E23"/>
    <mergeCell ref="D14:E14"/>
    <mergeCell ref="D11:E11"/>
    <mergeCell ref="D9:E9"/>
    <mergeCell ref="D10:E10"/>
    <mergeCell ref="D30:E30"/>
    <mergeCell ref="D27:E27"/>
    <mergeCell ref="D28:E28"/>
    <mergeCell ref="D26:E26"/>
    <mergeCell ref="D12:E12"/>
    <mergeCell ref="D13:E13"/>
    <mergeCell ref="D21:E21"/>
    <mergeCell ref="D22:E22"/>
    <mergeCell ref="D19:E19"/>
    <mergeCell ref="D20:E20"/>
    <mergeCell ref="D24:E24"/>
    <mergeCell ref="D25:E25"/>
    <mergeCell ref="A35:B35"/>
    <mergeCell ref="D31:E31"/>
    <mergeCell ref="A32:G32"/>
    <mergeCell ref="A33:B33"/>
    <mergeCell ref="E33:G35"/>
    <mergeCell ref="A34:B34"/>
    <mergeCell ref="D41:E41"/>
    <mergeCell ref="D42:E42"/>
    <mergeCell ref="D39:E39"/>
    <mergeCell ref="D40:E40"/>
    <mergeCell ref="D37:E37"/>
    <mergeCell ref="D38:E38"/>
    <mergeCell ref="D47:E47"/>
    <mergeCell ref="D45:E45"/>
    <mergeCell ref="D46:E46"/>
    <mergeCell ref="D43:E43"/>
    <mergeCell ref="D44:E44"/>
    <mergeCell ref="F60:G61"/>
    <mergeCell ref="D59:E59"/>
    <mergeCell ref="D60:E61"/>
    <mergeCell ref="D48:E48"/>
    <mergeCell ref="D49:E49"/>
    <mergeCell ref="D57:E57"/>
    <mergeCell ref="D58:E58"/>
    <mergeCell ref="D55:E55"/>
    <mergeCell ref="D56:E56"/>
    <mergeCell ref="D54:E54"/>
    <mergeCell ref="D51:E51"/>
    <mergeCell ref="D52:E52"/>
    <mergeCell ref="D50:E50"/>
    <mergeCell ref="D53:E53"/>
  </mergeCells>
  <printOptions/>
  <pageMargins left="0.1171875" right="0.06510416666666667" top="0.6119791666666666" bottom="0.75" header="0.3" footer="0.3"/>
  <pageSetup horizontalDpi="600" verticalDpi="600" orientation="landscape" paperSize="9" scale="99" r:id="rId1"/>
  <rowBreaks count="1" manualBreakCount="1">
    <brk id="1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Q138"/>
  <sheetViews>
    <sheetView zoomScale="120" zoomScaleNormal="120" zoomScalePageLayoutView="70" workbookViewId="0" topLeftCell="A118">
      <selection activeCell="I127" sqref="I127:I129"/>
    </sheetView>
  </sheetViews>
  <sheetFormatPr defaultColWidth="9.140625" defaultRowHeight="15"/>
  <cols>
    <col min="1" max="1" width="10.7109375" style="0" bestFit="1" customWidth="1"/>
    <col min="6" max="6" width="5.8515625" style="0" customWidth="1"/>
    <col min="7" max="7" width="9.00390625" style="0" customWidth="1"/>
    <col min="8" max="8" width="5.00390625" style="0" customWidth="1"/>
    <col min="9" max="9" width="10.57421875" style="0" customWidth="1"/>
    <col min="10" max="10" width="13.00390625" style="0" customWidth="1"/>
    <col min="11" max="11" width="10.8515625" style="0" customWidth="1"/>
    <col min="12" max="12" width="8.421875" style="0" customWidth="1"/>
    <col min="13" max="13" width="9.421875" style="0" customWidth="1"/>
    <col min="14" max="14" width="10.57421875" style="0" customWidth="1"/>
    <col min="15" max="15" width="9.28125" style="73" customWidth="1"/>
    <col min="16" max="16" width="9.7109375" style="0" customWidth="1"/>
    <col min="17" max="17" width="3.140625" style="0" customWidth="1"/>
    <col min="18" max="18" width="5.28125" style="0" customWidth="1"/>
  </cols>
  <sheetData>
    <row r="1" spans="1:16" ht="23.25">
      <c r="A1" s="366" t="s">
        <v>21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6" ht="15">
      <c r="A2" s="582" t="s">
        <v>3</v>
      </c>
      <c r="B2" s="583"/>
      <c r="C2" s="584">
        <f>Title!B13</f>
        <v>0</v>
      </c>
      <c r="D2" s="585"/>
      <c r="E2" s="585"/>
      <c r="F2" s="586"/>
      <c r="G2" s="582" t="s">
        <v>1</v>
      </c>
      <c r="H2" s="583"/>
      <c r="I2" s="584">
        <f>Title!B19</f>
        <v>0</v>
      </c>
      <c r="J2" s="585"/>
      <c r="K2" s="586"/>
      <c r="L2" s="350" t="s">
        <v>81</v>
      </c>
      <c r="M2" s="360"/>
      <c r="N2" s="360"/>
      <c r="O2" s="360"/>
      <c r="P2" s="434"/>
    </row>
    <row r="3" spans="1:16" ht="15">
      <c r="A3" s="582" t="s">
        <v>20</v>
      </c>
      <c r="B3" s="583"/>
      <c r="C3" s="584">
        <f>Title!B15</f>
        <v>0</v>
      </c>
      <c r="D3" s="585"/>
      <c r="E3" s="585"/>
      <c r="F3" s="586"/>
      <c r="G3" s="582" t="s">
        <v>2</v>
      </c>
      <c r="H3" s="583"/>
      <c r="I3" s="584">
        <f>Title!B21</f>
        <v>0</v>
      </c>
      <c r="J3" s="585"/>
      <c r="K3" s="586"/>
      <c r="L3" s="362"/>
      <c r="M3" s="363"/>
      <c r="N3" s="363"/>
      <c r="O3" s="363"/>
      <c r="P3" s="435"/>
    </row>
    <row r="4" spans="1:16" ht="15">
      <c r="A4" s="582" t="s">
        <v>15</v>
      </c>
      <c r="B4" s="583"/>
      <c r="C4" s="584">
        <f>Title!B17</f>
        <v>0</v>
      </c>
      <c r="D4" s="585"/>
      <c r="E4" s="585"/>
      <c r="F4" s="586"/>
      <c r="G4" s="582" t="s">
        <v>18</v>
      </c>
      <c r="H4" s="583"/>
      <c r="I4" s="584" t="str">
        <f>Title!B23</f>
        <v>2016-2017</v>
      </c>
      <c r="J4" s="585"/>
      <c r="K4" s="586"/>
      <c r="L4" s="365"/>
      <c r="M4" s="366"/>
      <c r="N4" s="366"/>
      <c r="O4" s="366"/>
      <c r="P4" s="436"/>
    </row>
    <row r="5" spans="7:15" ht="15">
      <c r="G5" s="553" t="s">
        <v>97</v>
      </c>
      <c r="H5" s="554"/>
      <c r="I5" s="555"/>
      <c r="J5" s="556" t="s">
        <v>96</v>
      </c>
      <c r="K5" s="557"/>
      <c r="M5" s="553" t="s">
        <v>32</v>
      </c>
      <c r="N5" s="554"/>
      <c r="O5" s="558"/>
    </row>
    <row r="6" spans="1:16" ht="15" customHeight="1">
      <c r="A6" s="341" t="s">
        <v>10</v>
      </c>
      <c r="B6" s="559" t="s">
        <v>72</v>
      </c>
      <c r="C6" s="399"/>
      <c r="D6" s="399"/>
      <c r="E6" s="399"/>
      <c r="F6" s="560"/>
      <c r="G6" s="563" t="s">
        <v>93</v>
      </c>
      <c r="H6" s="564"/>
      <c r="I6" s="569" t="s">
        <v>95</v>
      </c>
      <c r="J6" s="552" t="s">
        <v>94</v>
      </c>
      <c r="K6" s="552" t="s">
        <v>212</v>
      </c>
      <c r="L6" s="572" t="s">
        <v>31</v>
      </c>
      <c r="M6" s="552" t="s">
        <v>98</v>
      </c>
      <c r="N6" s="552" t="s">
        <v>99</v>
      </c>
      <c r="O6" s="572" t="s">
        <v>50</v>
      </c>
      <c r="P6" s="552" t="s">
        <v>87</v>
      </c>
    </row>
    <row r="7" spans="1:16" ht="15">
      <c r="A7" s="342"/>
      <c r="B7" s="401"/>
      <c r="C7" s="402"/>
      <c r="D7" s="402"/>
      <c r="E7" s="402"/>
      <c r="F7" s="561"/>
      <c r="G7" s="565"/>
      <c r="H7" s="566"/>
      <c r="I7" s="570"/>
      <c r="J7" s="552"/>
      <c r="K7" s="552"/>
      <c r="L7" s="572"/>
      <c r="M7" s="552"/>
      <c r="N7" s="552"/>
      <c r="O7" s="572"/>
      <c r="P7" s="552"/>
    </row>
    <row r="8" spans="1:16" ht="15">
      <c r="A8" s="343"/>
      <c r="B8" s="404"/>
      <c r="C8" s="405"/>
      <c r="D8" s="405"/>
      <c r="E8" s="405"/>
      <c r="F8" s="562"/>
      <c r="G8" s="567"/>
      <c r="H8" s="568"/>
      <c r="I8" s="571"/>
      <c r="J8" s="552"/>
      <c r="K8" s="552"/>
      <c r="L8" s="572"/>
      <c r="M8" s="552"/>
      <c r="N8" s="552"/>
      <c r="O8" s="572"/>
      <c r="P8" s="552"/>
    </row>
    <row r="9" spans="1:17" ht="15">
      <c r="A9" s="587"/>
      <c r="B9" s="537"/>
      <c r="C9" s="574"/>
      <c r="D9" s="574"/>
      <c r="E9" s="574"/>
      <c r="F9" s="575"/>
      <c r="G9" s="546"/>
      <c r="H9" s="575"/>
      <c r="I9" s="531"/>
      <c r="J9" s="531"/>
      <c r="K9" s="531"/>
      <c r="L9" s="531"/>
      <c r="M9" s="531"/>
      <c r="N9" s="531"/>
      <c r="O9" s="531"/>
      <c r="P9" s="531"/>
      <c r="Q9" s="609">
        <f>IF(G9+I9+J9+K9+L9+M9+N9+O9&gt;1,"Error! Only one activity allowed","")</f>
      </c>
    </row>
    <row r="10" spans="1:17" ht="15">
      <c r="A10" s="335"/>
      <c r="B10" s="576"/>
      <c r="C10" s="577"/>
      <c r="D10" s="577"/>
      <c r="E10" s="577"/>
      <c r="F10" s="578"/>
      <c r="G10" s="576"/>
      <c r="H10" s="578"/>
      <c r="I10" s="335"/>
      <c r="J10" s="335"/>
      <c r="K10" s="335"/>
      <c r="L10" s="335"/>
      <c r="M10" s="335"/>
      <c r="N10" s="532"/>
      <c r="O10" s="532"/>
      <c r="P10" s="532"/>
      <c r="Q10" s="609"/>
    </row>
    <row r="11" spans="1:17" ht="15">
      <c r="A11" s="336"/>
      <c r="B11" s="579"/>
      <c r="C11" s="580"/>
      <c r="D11" s="580"/>
      <c r="E11" s="580"/>
      <c r="F11" s="581"/>
      <c r="G11" s="579"/>
      <c r="H11" s="581"/>
      <c r="I11" s="336"/>
      <c r="J11" s="336"/>
      <c r="K11" s="336"/>
      <c r="L11" s="336"/>
      <c r="M11" s="336"/>
      <c r="N11" s="533"/>
      <c r="O11" s="533"/>
      <c r="P11" s="533"/>
      <c r="Q11" s="609"/>
    </row>
    <row r="12" spans="1:17" ht="15" customHeight="1">
      <c r="A12" s="587"/>
      <c r="B12" s="537"/>
      <c r="C12" s="574"/>
      <c r="D12" s="574"/>
      <c r="E12" s="574"/>
      <c r="F12" s="575"/>
      <c r="G12" s="546"/>
      <c r="H12" s="575"/>
      <c r="I12" s="531"/>
      <c r="J12" s="531"/>
      <c r="K12" s="531"/>
      <c r="L12" s="531"/>
      <c r="M12" s="531"/>
      <c r="N12" s="531"/>
      <c r="O12" s="531"/>
      <c r="P12" s="531"/>
      <c r="Q12" s="609">
        <f>IF(G12+I12+J12+K12+L12+M12+N12+O12&gt;1,"Error! Only one activity allowed","")</f>
      </c>
    </row>
    <row r="13" spans="1:17" ht="15">
      <c r="A13" s="335"/>
      <c r="B13" s="576"/>
      <c r="C13" s="577"/>
      <c r="D13" s="577"/>
      <c r="E13" s="577"/>
      <c r="F13" s="578"/>
      <c r="G13" s="576"/>
      <c r="H13" s="578"/>
      <c r="I13" s="335"/>
      <c r="J13" s="335"/>
      <c r="K13" s="335"/>
      <c r="L13" s="335"/>
      <c r="M13" s="335"/>
      <c r="N13" s="532"/>
      <c r="O13" s="532"/>
      <c r="P13" s="532"/>
      <c r="Q13" s="609"/>
    </row>
    <row r="14" spans="1:17" ht="15">
      <c r="A14" s="336"/>
      <c r="B14" s="579"/>
      <c r="C14" s="580"/>
      <c r="D14" s="580"/>
      <c r="E14" s="580"/>
      <c r="F14" s="581"/>
      <c r="G14" s="579"/>
      <c r="H14" s="581"/>
      <c r="I14" s="336"/>
      <c r="J14" s="336"/>
      <c r="K14" s="336"/>
      <c r="L14" s="336"/>
      <c r="M14" s="336"/>
      <c r="N14" s="533"/>
      <c r="O14" s="533"/>
      <c r="P14" s="533"/>
      <c r="Q14" s="609"/>
    </row>
    <row r="15" spans="1:17" ht="15" customHeight="1">
      <c r="A15" s="534"/>
      <c r="B15" s="537"/>
      <c r="C15" s="574"/>
      <c r="D15" s="574"/>
      <c r="E15" s="574"/>
      <c r="F15" s="575"/>
      <c r="G15" s="546"/>
      <c r="H15" s="575"/>
      <c r="I15" s="531"/>
      <c r="J15" s="531"/>
      <c r="K15" s="534"/>
      <c r="L15" s="531"/>
      <c r="M15" s="531"/>
      <c r="N15" s="531"/>
      <c r="O15" s="531"/>
      <c r="P15" s="531"/>
      <c r="Q15" s="609">
        <f>IF(G15+I15+J15+K15+L15+M15+N15+O15&gt;1,"Error! Only one activity allowed","")</f>
      </c>
    </row>
    <row r="16" spans="1:17" ht="15">
      <c r="A16" s="335"/>
      <c r="B16" s="576"/>
      <c r="C16" s="577"/>
      <c r="D16" s="577"/>
      <c r="E16" s="577"/>
      <c r="F16" s="578"/>
      <c r="G16" s="576"/>
      <c r="H16" s="578"/>
      <c r="I16" s="335"/>
      <c r="J16" s="335"/>
      <c r="K16" s="335"/>
      <c r="L16" s="335"/>
      <c r="M16" s="335"/>
      <c r="N16" s="532"/>
      <c r="O16" s="532"/>
      <c r="P16" s="532"/>
      <c r="Q16" s="609"/>
    </row>
    <row r="17" spans="1:17" ht="15">
      <c r="A17" s="336"/>
      <c r="B17" s="579"/>
      <c r="C17" s="580"/>
      <c r="D17" s="580"/>
      <c r="E17" s="580"/>
      <c r="F17" s="581"/>
      <c r="G17" s="579"/>
      <c r="H17" s="581"/>
      <c r="I17" s="336"/>
      <c r="J17" s="336"/>
      <c r="K17" s="336"/>
      <c r="L17" s="336"/>
      <c r="M17" s="336"/>
      <c r="N17" s="533"/>
      <c r="O17" s="533"/>
      <c r="P17" s="533"/>
      <c r="Q17" s="609"/>
    </row>
    <row r="18" spans="1:17" ht="15" customHeight="1">
      <c r="A18" s="534"/>
      <c r="B18" s="537"/>
      <c r="C18" s="574"/>
      <c r="D18" s="574"/>
      <c r="E18" s="574"/>
      <c r="F18" s="575"/>
      <c r="G18" s="546"/>
      <c r="H18" s="575"/>
      <c r="I18" s="531"/>
      <c r="J18" s="531"/>
      <c r="K18" s="531"/>
      <c r="L18" s="531"/>
      <c r="M18" s="531"/>
      <c r="N18" s="531"/>
      <c r="O18" s="531"/>
      <c r="P18" s="531"/>
      <c r="Q18" s="609">
        <f>IF(G18+I18+J18+K18+L18+M18+N18+O18&gt;1,"Error! Only one activity allowed","")</f>
      </c>
    </row>
    <row r="19" spans="1:17" ht="15">
      <c r="A19" s="335"/>
      <c r="B19" s="576"/>
      <c r="C19" s="577"/>
      <c r="D19" s="577"/>
      <c r="E19" s="577"/>
      <c r="F19" s="578"/>
      <c r="G19" s="576"/>
      <c r="H19" s="578"/>
      <c r="I19" s="335"/>
      <c r="J19" s="335"/>
      <c r="K19" s="335"/>
      <c r="L19" s="335"/>
      <c r="M19" s="335"/>
      <c r="N19" s="532"/>
      <c r="O19" s="532"/>
      <c r="P19" s="532"/>
      <c r="Q19" s="609"/>
    </row>
    <row r="20" spans="1:17" ht="15">
      <c r="A20" s="336"/>
      <c r="B20" s="579"/>
      <c r="C20" s="580"/>
      <c r="D20" s="580"/>
      <c r="E20" s="580"/>
      <c r="F20" s="581"/>
      <c r="G20" s="579"/>
      <c r="H20" s="581"/>
      <c r="I20" s="336"/>
      <c r="J20" s="336"/>
      <c r="K20" s="336"/>
      <c r="L20" s="336"/>
      <c r="M20" s="336"/>
      <c r="N20" s="533"/>
      <c r="O20" s="533"/>
      <c r="P20" s="533"/>
      <c r="Q20" s="609"/>
    </row>
    <row r="21" spans="1:17" ht="15" customHeight="1">
      <c r="A21" s="534"/>
      <c r="B21" s="537"/>
      <c r="C21" s="574"/>
      <c r="D21" s="574"/>
      <c r="E21" s="574"/>
      <c r="F21" s="575"/>
      <c r="G21" s="546"/>
      <c r="H21" s="575"/>
      <c r="I21" s="531"/>
      <c r="J21" s="531"/>
      <c r="K21" s="531"/>
      <c r="L21" s="531"/>
      <c r="M21" s="531"/>
      <c r="N21" s="531"/>
      <c r="O21" s="531"/>
      <c r="P21" s="531"/>
      <c r="Q21" s="609">
        <f>IF(G21+I21+J21+K21+L21+M21+N21+O21&gt;1,"Error! Only one activity allowed","")</f>
      </c>
    </row>
    <row r="22" spans="1:17" ht="15">
      <c r="A22" s="335"/>
      <c r="B22" s="576"/>
      <c r="C22" s="577"/>
      <c r="D22" s="577"/>
      <c r="E22" s="577"/>
      <c r="F22" s="578"/>
      <c r="G22" s="576"/>
      <c r="H22" s="578"/>
      <c r="I22" s="335"/>
      <c r="J22" s="335"/>
      <c r="K22" s="335"/>
      <c r="L22" s="335"/>
      <c r="M22" s="335"/>
      <c r="N22" s="532"/>
      <c r="O22" s="532"/>
      <c r="P22" s="532"/>
      <c r="Q22" s="609"/>
    </row>
    <row r="23" spans="1:17" ht="15">
      <c r="A23" s="336"/>
      <c r="B23" s="579"/>
      <c r="C23" s="580"/>
      <c r="D23" s="580"/>
      <c r="E23" s="580"/>
      <c r="F23" s="581"/>
      <c r="G23" s="579"/>
      <c r="H23" s="581"/>
      <c r="I23" s="336"/>
      <c r="J23" s="336"/>
      <c r="K23" s="336"/>
      <c r="L23" s="336"/>
      <c r="M23" s="336"/>
      <c r="N23" s="533"/>
      <c r="O23" s="533"/>
      <c r="P23" s="533"/>
      <c r="Q23" s="609"/>
    </row>
    <row r="24" spans="1:17" ht="15" customHeight="1">
      <c r="A24" s="534"/>
      <c r="B24" s="537"/>
      <c r="C24" s="574"/>
      <c r="D24" s="574"/>
      <c r="E24" s="574"/>
      <c r="F24" s="575"/>
      <c r="G24" s="546"/>
      <c r="H24" s="575"/>
      <c r="I24" s="531"/>
      <c r="J24" s="531"/>
      <c r="K24" s="531"/>
      <c r="L24" s="531"/>
      <c r="M24" s="531"/>
      <c r="N24" s="531"/>
      <c r="O24" s="531"/>
      <c r="P24" s="531"/>
      <c r="Q24" s="609">
        <f>IF(G24+I24+J24+K24+L24+M24+N24+O24&gt;1,"Error! Only one activity allowed","")</f>
      </c>
    </row>
    <row r="25" spans="1:17" ht="15">
      <c r="A25" s="335"/>
      <c r="B25" s="576"/>
      <c r="C25" s="577"/>
      <c r="D25" s="577"/>
      <c r="E25" s="577"/>
      <c r="F25" s="578"/>
      <c r="G25" s="576"/>
      <c r="H25" s="578"/>
      <c r="I25" s="335"/>
      <c r="J25" s="335"/>
      <c r="K25" s="335"/>
      <c r="L25" s="335"/>
      <c r="M25" s="335"/>
      <c r="N25" s="532"/>
      <c r="O25" s="532"/>
      <c r="P25" s="532"/>
      <c r="Q25" s="609"/>
    </row>
    <row r="26" spans="1:17" ht="15">
      <c r="A26" s="336"/>
      <c r="B26" s="579"/>
      <c r="C26" s="580"/>
      <c r="D26" s="580"/>
      <c r="E26" s="580"/>
      <c r="F26" s="581"/>
      <c r="G26" s="579"/>
      <c r="H26" s="581"/>
      <c r="I26" s="336"/>
      <c r="J26" s="336"/>
      <c r="K26" s="336"/>
      <c r="L26" s="336"/>
      <c r="M26" s="336"/>
      <c r="N26" s="533"/>
      <c r="O26" s="533"/>
      <c r="P26" s="533"/>
      <c r="Q26" s="609"/>
    </row>
    <row r="27" spans="1:17" ht="15" customHeight="1">
      <c r="A27" s="534"/>
      <c r="B27" s="537"/>
      <c r="C27" s="574"/>
      <c r="D27" s="574"/>
      <c r="E27" s="574"/>
      <c r="F27" s="575"/>
      <c r="G27" s="546"/>
      <c r="H27" s="575"/>
      <c r="I27" s="531"/>
      <c r="J27" s="531"/>
      <c r="K27" s="531"/>
      <c r="L27" s="531"/>
      <c r="M27" s="531"/>
      <c r="N27" s="531"/>
      <c r="O27" s="531"/>
      <c r="P27" s="531"/>
      <c r="Q27" s="609">
        <f>IF(G27+I27+J27+K27+L27+M27+N27+O27&gt;1,"Error! Only one activity allowed","")</f>
      </c>
    </row>
    <row r="28" spans="1:17" ht="15">
      <c r="A28" s="335"/>
      <c r="B28" s="576"/>
      <c r="C28" s="577"/>
      <c r="D28" s="577"/>
      <c r="E28" s="577"/>
      <c r="F28" s="578"/>
      <c r="G28" s="576"/>
      <c r="H28" s="578"/>
      <c r="I28" s="335"/>
      <c r="J28" s="335"/>
      <c r="K28" s="335"/>
      <c r="L28" s="335"/>
      <c r="M28" s="335"/>
      <c r="N28" s="532"/>
      <c r="O28" s="532"/>
      <c r="P28" s="532"/>
      <c r="Q28" s="609"/>
    </row>
    <row r="29" spans="1:17" ht="15">
      <c r="A29" s="336"/>
      <c r="B29" s="579"/>
      <c r="C29" s="580"/>
      <c r="D29" s="580"/>
      <c r="E29" s="580"/>
      <c r="F29" s="581"/>
      <c r="G29" s="579"/>
      <c r="H29" s="581"/>
      <c r="I29" s="336"/>
      <c r="J29" s="336"/>
      <c r="K29" s="336"/>
      <c r="L29" s="336"/>
      <c r="M29" s="336"/>
      <c r="N29" s="533"/>
      <c r="O29" s="533"/>
      <c r="P29" s="533"/>
      <c r="Q29" s="609"/>
    </row>
    <row r="30" spans="1:17" ht="15" customHeight="1">
      <c r="A30" s="534"/>
      <c r="B30" s="537"/>
      <c r="C30" s="574"/>
      <c r="D30" s="574"/>
      <c r="E30" s="574"/>
      <c r="F30" s="575"/>
      <c r="G30" s="546"/>
      <c r="H30" s="575"/>
      <c r="I30" s="531"/>
      <c r="J30" s="531"/>
      <c r="K30" s="531"/>
      <c r="L30" s="531"/>
      <c r="M30" s="531"/>
      <c r="N30" s="531"/>
      <c r="O30" s="531"/>
      <c r="P30" s="531"/>
      <c r="Q30" s="609">
        <f>IF(G30+I30+J30+K30+L30+M30+N30+O30&gt;1,"Error! Only one activity allowed","")</f>
      </c>
    </row>
    <row r="31" spans="1:17" ht="15">
      <c r="A31" s="335"/>
      <c r="B31" s="576"/>
      <c r="C31" s="577"/>
      <c r="D31" s="577"/>
      <c r="E31" s="577"/>
      <c r="F31" s="578"/>
      <c r="G31" s="576"/>
      <c r="H31" s="578"/>
      <c r="I31" s="335"/>
      <c r="J31" s="335"/>
      <c r="K31" s="335"/>
      <c r="L31" s="335"/>
      <c r="M31" s="335"/>
      <c r="N31" s="532"/>
      <c r="O31" s="532"/>
      <c r="P31" s="532"/>
      <c r="Q31" s="609"/>
    </row>
    <row r="32" spans="1:17" ht="15">
      <c r="A32" s="336"/>
      <c r="B32" s="579"/>
      <c r="C32" s="580"/>
      <c r="D32" s="580"/>
      <c r="E32" s="580"/>
      <c r="F32" s="581"/>
      <c r="G32" s="579"/>
      <c r="H32" s="581"/>
      <c r="I32" s="336"/>
      <c r="J32" s="336"/>
      <c r="K32" s="336"/>
      <c r="L32" s="336"/>
      <c r="M32" s="336"/>
      <c r="N32" s="533"/>
      <c r="O32" s="533"/>
      <c r="P32" s="533"/>
      <c r="Q32" s="609"/>
    </row>
    <row r="33" spans="1:17" ht="23.25">
      <c r="A33" s="366" t="s">
        <v>21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17"/>
    </row>
    <row r="34" spans="1:17" ht="15.75" customHeight="1">
      <c r="A34" s="582" t="s">
        <v>3</v>
      </c>
      <c r="B34" s="583"/>
      <c r="C34" s="584">
        <f>C2</f>
        <v>0</v>
      </c>
      <c r="D34" s="585"/>
      <c r="E34" s="585"/>
      <c r="F34" s="586"/>
      <c r="G34" s="582" t="s">
        <v>1</v>
      </c>
      <c r="H34" s="583"/>
      <c r="I34" s="584">
        <f>I2</f>
        <v>0</v>
      </c>
      <c r="J34" s="585"/>
      <c r="K34" s="586"/>
      <c r="L34" s="350" t="str">
        <f>L2</f>
        <v>Thesis  </v>
      </c>
      <c r="M34" s="360"/>
      <c r="N34" s="360"/>
      <c r="O34" s="360"/>
      <c r="P34" s="360"/>
      <c r="Q34" s="17"/>
    </row>
    <row r="35" spans="1:17" ht="15.75" customHeight="1">
      <c r="A35" s="582" t="s">
        <v>20</v>
      </c>
      <c r="B35" s="583"/>
      <c r="C35" s="584">
        <f>C3</f>
        <v>0</v>
      </c>
      <c r="D35" s="585"/>
      <c r="E35" s="585"/>
      <c r="F35" s="586"/>
      <c r="G35" s="582" t="s">
        <v>2</v>
      </c>
      <c r="H35" s="583"/>
      <c r="I35" s="584">
        <f>I3</f>
        <v>0</v>
      </c>
      <c r="J35" s="585"/>
      <c r="K35" s="586"/>
      <c r="L35" s="362"/>
      <c r="M35" s="363"/>
      <c r="N35" s="363"/>
      <c r="O35" s="363"/>
      <c r="P35" s="363"/>
      <c r="Q35" s="17"/>
    </row>
    <row r="36" spans="1:17" ht="15.75" customHeight="1">
      <c r="A36" s="582" t="s">
        <v>15</v>
      </c>
      <c r="B36" s="583"/>
      <c r="C36" s="584">
        <f>C4</f>
        <v>0</v>
      </c>
      <c r="D36" s="585"/>
      <c r="E36" s="585"/>
      <c r="F36" s="586"/>
      <c r="G36" s="582" t="s">
        <v>18</v>
      </c>
      <c r="H36" s="583"/>
      <c r="I36" s="584" t="str">
        <f>I4</f>
        <v>2016-2017</v>
      </c>
      <c r="J36" s="585"/>
      <c r="K36" s="586"/>
      <c r="L36" s="365"/>
      <c r="M36" s="366"/>
      <c r="N36" s="366"/>
      <c r="O36" s="366"/>
      <c r="P36" s="366"/>
      <c r="Q36" s="17"/>
    </row>
    <row r="37" spans="7:17" ht="15">
      <c r="G37" s="553" t="s">
        <v>97</v>
      </c>
      <c r="H37" s="554"/>
      <c r="I37" s="555"/>
      <c r="J37" s="556" t="s">
        <v>96</v>
      </c>
      <c r="K37" s="557"/>
      <c r="L37" s="73"/>
      <c r="M37" s="553" t="s">
        <v>32</v>
      </c>
      <c r="N37" s="554"/>
      <c r="O37" s="558"/>
      <c r="P37" s="73"/>
      <c r="Q37" s="17"/>
    </row>
    <row r="38" spans="1:17" ht="15" customHeight="1">
      <c r="A38" s="341" t="s">
        <v>10</v>
      </c>
      <c r="B38" s="559" t="s">
        <v>72</v>
      </c>
      <c r="C38" s="399"/>
      <c r="D38" s="399"/>
      <c r="E38" s="399"/>
      <c r="F38" s="560"/>
      <c r="G38" s="563" t="s">
        <v>93</v>
      </c>
      <c r="H38" s="564"/>
      <c r="I38" s="569" t="s">
        <v>95</v>
      </c>
      <c r="J38" s="552" t="s">
        <v>94</v>
      </c>
      <c r="K38" s="552" t="s">
        <v>30</v>
      </c>
      <c r="L38" s="572" t="s">
        <v>31</v>
      </c>
      <c r="M38" s="552" t="s">
        <v>98</v>
      </c>
      <c r="N38" s="552" t="s">
        <v>99</v>
      </c>
      <c r="O38" s="572" t="s">
        <v>50</v>
      </c>
      <c r="P38" s="552" t="s">
        <v>87</v>
      </c>
      <c r="Q38" s="17"/>
    </row>
    <row r="39" spans="1:17" ht="15" customHeight="1">
      <c r="A39" s="342"/>
      <c r="B39" s="401"/>
      <c r="C39" s="402"/>
      <c r="D39" s="402"/>
      <c r="E39" s="402"/>
      <c r="F39" s="561"/>
      <c r="G39" s="565"/>
      <c r="H39" s="566"/>
      <c r="I39" s="570"/>
      <c r="J39" s="552"/>
      <c r="K39" s="552"/>
      <c r="L39" s="572"/>
      <c r="M39" s="552"/>
      <c r="N39" s="552"/>
      <c r="O39" s="572"/>
      <c r="P39" s="552"/>
      <c r="Q39" s="17"/>
    </row>
    <row r="40" spans="1:17" ht="15">
      <c r="A40" s="343"/>
      <c r="B40" s="404"/>
      <c r="C40" s="405"/>
      <c r="D40" s="405"/>
      <c r="E40" s="405"/>
      <c r="F40" s="562"/>
      <c r="G40" s="567"/>
      <c r="H40" s="568"/>
      <c r="I40" s="571"/>
      <c r="J40" s="552"/>
      <c r="K40" s="552"/>
      <c r="L40" s="572"/>
      <c r="M40" s="552"/>
      <c r="N40" s="552"/>
      <c r="O40" s="572"/>
      <c r="P40" s="552"/>
      <c r="Q40" s="17"/>
    </row>
    <row r="41" spans="1:17" ht="15" customHeight="1">
      <c r="A41" s="534"/>
      <c r="B41" s="537"/>
      <c r="C41" s="538"/>
      <c r="D41" s="538"/>
      <c r="E41" s="538"/>
      <c r="F41" s="539"/>
      <c r="G41" s="546"/>
      <c r="H41" s="547"/>
      <c r="I41" s="531"/>
      <c r="J41" s="531"/>
      <c r="K41" s="531"/>
      <c r="L41" s="531"/>
      <c r="M41" s="531"/>
      <c r="N41" s="531"/>
      <c r="O41" s="531"/>
      <c r="P41" s="531"/>
      <c r="Q41" s="609">
        <f>IF(G41+I41+J41+K41+L41+M41+N41+O41&gt;1,"Error! Only one activity allowed","")</f>
      </c>
    </row>
    <row r="42" spans="1:17" ht="15">
      <c r="A42" s="535"/>
      <c r="B42" s="540"/>
      <c r="C42" s="541"/>
      <c r="D42" s="541"/>
      <c r="E42" s="541"/>
      <c r="F42" s="542"/>
      <c r="G42" s="548"/>
      <c r="H42" s="549"/>
      <c r="I42" s="532"/>
      <c r="J42" s="532"/>
      <c r="K42" s="532"/>
      <c r="L42" s="532"/>
      <c r="M42" s="532"/>
      <c r="N42" s="532"/>
      <c r="O42" s="532"/>
      <c r="P42" s="532"/>
      <c r="Q42" s="609"/>
    </row>
    <row r="43" spans="1:17" ht="15">
      <c r="A43" s="536"/>
      <c r="B43" s="543"/>
      <c r="C43" s="544"/>
      <c r="D43" s="544"/>
      <c r="E43" s="544"/>
      <c r="F43" s="545"/>
      <c r="G43" s="550"/>
      <c r="H43" s="551"/>
      <c r="I43" s="533"/>
      <c r="J43" s="533"/>
      <c r="K43" s="533"/>
      <c r="L43" s="533"/>
      <c r="M43" s="533"/>
      <c r="N43" s="533"/>
      <c r="O43" s="533"/>
      <c r="P43" s="533"/>
      <c r="Q43" s="609"/>
    </row>
    <row r="44" spans="1:17" ht="15">
      <c r="A44" s="534"/>
      <c r="B44" s="537"/>
      <c r="C44" s="538"/>
      <c r="D44" s="538"/>
      <c r="E44" s="538"/>
      <c r="F44" s="539"/>
      <c r="G44" s="546"/>
      <c r="H44" s="547"/>
      <c r="I44" s="531"/>
      <c r="J44" s="531"/>
      <c r="K44" s="531"/>
      <c r="L44" s="531"/>
      <c r="M44" s="531"/>
      <c r="N44" s="531"/>
      <c r="O44" s="531"/>
      <c r="P44" s="531"/>
      <c r="Q44" s="609">
        <f>IF(G44+I44+J44+K44+L44+M44+N44+O44&gt;1,"Error! Only one activity allowed","")</f>
      </c>
    </row>
    <row r="45" spans="1:17" ht="15">
      <c r="A45" s="535"/>
      <c r="B45" s="540"/>
      <c r="C45" s="541"/>
      <c r="D45" s="541"/>
      <c r="E45" s="541"/>
      <c r="F45" s="542"/>
      <c r="G45" s="548"/>
      <c r="H45" s="549"/>
      <c r="I45" s="532"/>
      <c r="J45" s="532"/>
      <c r="K45" s="532"/>
      <c r="L45" s="532"/>
      <c r="M45" s="532"/>
      <c r="N45" s="532"/>
      <c r="O45" s="532"/>
      <c r="P45" s="532"/>
      <c r="Q45" s="609"/>
    </row>
    <row r="46" spans="1:17" ht="15">
      <c r="A46" s="536"/>
      <c r="B46" s="543"/>
      <c r="C46" s="544"/>
      <c r="D46" s="544"/>
      <c r="E46" s="544"/>
      <c r="F46" s="545"/>
      <c r="G46" s="550"/>
      <c r="H46" s="551"/>
      <c r="I46" s="533"/>
      <c r="J46" s="533"/>
      <c r="K46" s="533"/>
      <c r="L46" s="533"/>
      <c r="M46" s="533"/>
      <c r="N46" s="533"/>
      <c r="O46" s="533"/>
      <c r="P46" s="533"/>
      <c r="Q46" s="609"/>
    </row>
    <row r="47" spans="1:17" ht="15">
      <c r="A47" s="534"/>
      <c r="B47" s="537"/>
      <c r="C47" s="538"/>
      <c r="D47" s="538"/>
      <c r="E47" s="538"/>
      <c r="F47" s="539"/>
      <c r="G47" s="546"/>
      <c r="H47" s="547"/>
      <c r="I47" s="531"/>
      <c r="J47" s="531"/>
      <c r="K47" s="534"/>
      <c r="L47" s="531"/>
      <c r="M47" s="531"/>
      <c r="N47" s="531"/>
      <c r="O47" s="531"/>
      <c r="P47" s="531"/>
      <c r="Q47" s="609">
        <f>IF(G47+I47+J47+K47+L47+M47+N47+O47&gt;1,"Error! Only one activity allowed","")</f>
      </c>
    </row>
    <row r="48" spans="1:17" ht="15">
      <c r="A48" s="535"/>
      <c r="B48" s="540"/>
      <c r="C48" s="541"/>
      <c r="D48" s="541"/>
      <c r="E48" s="541"/>
      <c r="F48" s="542"/>
      <c r="G48" s="548"/>
      <c r="H48" s="549"/>
      <c r="I48" s="532"/>
      <c r="J48" s="532"/>
      <c r="K48" s="535"/>
      <c r="L48" s="532"/>
      <c r="M48" s="532"/>
      <c r="N48" s="532"/>
      <c r="O48" s="532"/>
      <c r="P48" s="532"/>
      <c r="Q48" s="609"/>
    </row>
    <row r="49" spans="1:17" ht="15">
      <c r="A49" s="536"/>
      <c r="B49" s="543"/>
      <c r="C49" s="544"/>
      <c r="D49" s="544"/>
      <c r="E49" s="544"/>
      <c r="F49" s="545"/>
      <c r="G49" s="550"/>
      <c r="H49" s="551"/>
      <c r="I49" s="533"/>
      <c r="J49" s="533"/>
      <c r="K49" s="536"/>
      <c r="L49" s="533"/>
      <c r="M49" s="533"/>
      <c r="N49" s="533"/>
      <c r="O49" s="533"/>
      <c r="P49" s="533"/>
      <c r="Q49" s="609"/>
    </row>
    <row r="50" spans="1:17" ht="15">
      <c r="A50" s="534"/>
      <c r="B50" s="537"/>
      <c r="C50" s="538"/>
      <c r="D50" s="538"/>
      <c r="E50" s="538"/>
      <c r="F50" s="539"/>
      <c r="G50" s="546"/>
      <c r="H50" s="547"/>
      <c r="I50" s="531"/>
      <c r="J50" s="531"/>
      <c r="K50" s="531"/>
      <c r="L50" s="531"/>
      <c r="M50" s="531"/>
      <c r="N50" s="531"/>
      <c r="O50" s="531"/>
      <c r="P50" s="531"/>
      <c r="Q50" s="609">
        <f>IF(G50+I50+J50+K50+L50+M50+N50+O50&gt;1,"Error! Only one activity allowed","")</f>
      </c>
    </row>
    <row r="51" spans="1:17" ht="15">
      <c r="A51" s="535"/>
      <c r="B51" s="540"/>
      <c r="C51" s="541"/>
      <c r="D51" s="541"/>
      <c r="E51" s="541"/>
      <c r="F51" s="542"/>
      <c r="G51" s="548"/>
      <c r="H51" s="549"/>
      <c r="I51" s="532"/>
      <c r="J51" s="532"/>
      <c r="K51" s="532"/>
      <c r="L51" s="532"/>
      <c r="M51" s="532"/>
      <c r="N51" s="532"/>
      <c r="O51" s="532"/>
      <c r="P51" s="532"/>
      <c r="Q51" s="609"/>
    </row>
    <row r="52" spans="1:17" ht="15">
      <c r="A52" s="536"/>
      <c r="B52" s="543"/>
      <c r="C52" s="544"/>
      <c r="D52" s="544"/>
      <c r="E52" s="544"/>
      <c r="F52" s="545"/>
      <c r="G52" s="550"/>
      <c r="H52" s="551"/>
      <c r="I52" s="533"/>
      <c r="J52" s="533"/>
      <c r="K52" s="533"/>
      <c r="L52" s="533"/>
      <c r="M52" s="533"/>
      <c r="N52" s="533"/>
      <c r="O52" s="533"/>
      <c r="P52" s="533"/>
      <c r="Q52" s="609"/>
    </row>
    <row r="53" spans="1:17" ht="15">
      <c r="A53" s="534"/>
      <c r="B53" s="537"/>
      <c r="C53" s="538"/>
      <c r="D53" s="538"/>
      <c r="E53" s="538"/>
      <c r="F53" s="539"/>
      <c r="G53" s="546"/>
      <c r="H53" s="547"/>
      <c r="I53" s="531"/>
      <c r="J53" s="531"/>
      <c r="K53" s="531"/>
      <c r="L53" s="531"/>
      <c r="M53" s="531"/>
      <c r="N53" s="531"/>
      <c r="O53" s="531"/>
      <c r="P53" s="531"/>
      <c r="Q53" s="609">
        <f>IF(G53+I53+J53+K53+L53+M53+N53+O53&gt;1,"Error! Only one activity allowed","")</f>
      </c>
    </row>
    <row r="54" spans="1:17" ht="15">
      <c r="A54" s="535"/>
      <c r="B54" s="540"/>
      <c r="C54" s="541"/>
      <c r="D54" s="541"/>
      <c r="E54" s="541"/>
      <c r="F54" s="542"/>
      <c r="G54" s="548"/>
      <c r="H54" s="549"/>
      <c r="I54" s="532"/>
      <c r="J54" s="532"/>
      <c r="K54" s="532"/>
      <c r="L54" s="532"/>
      <c r="M54" s="532"/>
      <c r="N54" s="532"/>
      <c r="O54" s="532"/>
      <c r="P54" s="532"/>
      <c r="Q54" s="609"/>
    </row>
    <row r="55" spans="1:17" ht="15">
      <c r="A55" s="536"/>
      <c r="B55" s="543"/>
      <c r="C55" s="544"/>
      <c r="D55" s="544"/>
      <c r="E55" s="544"/>
      <c r="F55" s="545"/>
      <c r="G55" s="550"/>
      <c r="H55" s="551"/>
      <c r="I55" s="533"/>
      <c r="J55" s="533"/>
      <c r="K55" s="533"/>
      <c r="L55" s="533"/>
      <c r="M55" s="533"/>
      <c r="N55" s="533"/>
      <c r="O55" s="533"/>
      <c r="P55" s="533"/>
      <c r="Q55" s="609"/>
    </row>
    <row r="56" spans="1:17" s="73" customFormat="1" ht="15">
      <c r="A56" s="534"/>
      <c r="B56" s="537"/>
      <c r="C56" s="538"/>
      <c r="D56" s="538"/>
      <c r="E56" s="538"/>
      <c r="F56" s="539"/>
      <c r="G56" s="546"/>
      <c r="H56" s="547"/>
      <c r="I56" s="531"/>
      <c r="J56" s="531"/>
      <c r="K56" s="531"/>
      <c r="L56" s="531"/>
      <c r="M56" s="531"/>
      <c r="N56" s="531"/>
      <c r="O56" s="531"/>
      <c r="P56" s="531"/>
      <c r="Q56" s="314"/>
    </row>
    <row r="57" spans="1:17" s="73" customFormat="1" ht="15">
      <c r="A57" s="535"/>
      <c r="B57" s="540"/>
      <c r="C57" s="541"/>
      <c r="D57" s="541"/>
      <c r="E57" s="541"/>
      <c r="F57" s="542"/>
      <c r="G57" s="548"/>
      <c r="H57" s="549"/>
      <c r="I57" s="532"/>
      <c r="J57" s="532"/>
      <c r="K57" s="532"/>
      <c r="L57" s="532"/>
      <c r="M57" s="532"/>
      <c r="N57" s="532"/>
      <c r="O57" s="532"/>
      <c r="P57" s="532"/>
      <c r="Q57" s="314"/>
    </row>
    <row r="58" spans="1:17" s="73" customFormat="1" ht="15">
      <c r="A58" s="536"/>
      <c r="B58" s="543"/>
      <c r="C58" s="544"/>
      <c r="D58" s="544"/>
      <c r="E58" s="544"/>
      <c r="F58" s="545"/>
      <c r="G58" s="550"/>
      <c r="H58" s="551"/>
      <c r="I58" s="533"/>
      <c r="J58" s="533"/>
      <c r="K58" s="533"/>
      <c r="L58" s="533"/>
      <c r="M58" s="533"/>
      <c r="N58" s="533"/>
      <c r="O58" s="533"/>
      <c r="P58" s="533"/>
      <c r="Q58" s="314"/>
    </row>
    <row r="59" spans="1:17" s="73" customFormat="1" ht="15">
      <c r="A59" s="534"/>
      <c r="B59" s="537"/>
      <c r="C59" s="538"/>
      <c r="D59" s="538"/>
      <c r="E59" s="538"/>
      <c r="F59" s="539"/>
      <c r="G59" s="546"/>
      <c r="H59" s="547"/>
      <c r="I59" s="531"/>
      <c r="J59" s="531"/>
      <c r="K59" s="531"/>
      <c r="L59" s="531"/>
      <c r="M59" s="531"/>
      <c r="N59" s="531"/>
      <c r="O59" s="531"/>
      <c r="P59" s="531"/>
      <c r="Q59" s="314"/>
    </row>
    <row r="60" spans="1:17" s="73" customFormat="1" ht="15">
      <c r="A60" s="535"/>
      <c r="B60" s="540"/>
      <c r="C60" s="541"/>
      <c r="D60" s="541"/>
      <c r="E60" s="541"/>
      <c r="F60" s="542"/>
      <c r="G60" s="548"/>
      <c r="H60" s="549"/>
      <c r="I60" s="532"/>
      <c r="J60" s="532"/>
      <c r="K60" s="532"/>
      <c r="L60" s="532"/>
      <c r="M60" s="532"/>
      <c r="N60" s="532"/>
      <c r="O60" s="532"/>
      <c r="P60" s="532"/>
      <c r="Q60" s="314"/>
    </row>
    <row r="61" spans="1:17" s="73" customFormat="1" ht="15">
      <c r="A61" s="536"/>
      <c r="B61" s="543"/>
      <c r="C61" s="544"/>
      <c r="D61" s="544"/>
      <c r="E61" s="544"/>
      <c r="F61" s="545"/>
      <c r="G61" s="550"/>
      <c r="H61" s="551"/>
      <c r="I61" s="533"/>
      <c r="J61" s="533"/>
      <c r="K61" s="533"/>
      <c r="L61" s="533"/>
      <c r="M61" s="533"/>
      <c r="N61" s="533"/>
      <c r="O61" s="533"/>
      <c r="P61" s="533"/>
      <c r="Q61" s="314"/>
    </row>
    <row r="62" spans="1:17" s="73" customFormat="1" ht="15">
      <c r="A62" s="534"/>
      <c r="B62" s="537"/>
      <c r="C62" s="538"/>
      <c r="D62" s="538"/>
      <c r="E62" s="538"/>
      <c r="F62" s="539"/>
      <c r="G62" s="546"/>
      <c r="H62" s="547"/>
      <c r="I62" s="531"/>
      <c r="J62" s="531"/>
      <c r="K62" s="531"/>
      <c r="L62" s="531"/>
      <c r="M62" s="531"/>
      <c r="N62" s="531"/>
      <c r="O62" s="531"/>
      <c r="P62" s="531"/>
      <c r="Q62" s="314"/>
    </row>
    <row r="63" spans="1:17" s="73" customFormat="1" ht="15">
      <c r="A63" s="535"/>
      <c r="B63" s="540"/>
      <c r="C63" s="541"/>
      <c r="D63" s="541"/>
      <c r="E63" s="541"/>
      <c r="F63" s="542"/>
      <c r="G63" s="548"/>
      <c r="H63" s="549"/>
      <c r="I63" s="532"/>
      <c r="J63" s="532"/>
      <c r="K63" s="532"/>
      <c r="L63" s="532"/>
      <c r="M63" s="532"/>
      <c r="N63" s="532"/>
      <c r="O63" s="532"/>
      <c r="P63" s="532"/>
      <c r="Q63" s="314"/>
    </row>
    <row r="64" spans="1:17" s="73" customFormat="1" ht="3.75" customHeight="1">
      <c r="A64" s="536"/>
      <c r="B64" s="543"/>
      <c r="C64" s="544"/>
      <c r="D64" s="544"/>
      <c r="E64" s="544"/>
      <c r="F64" s="545"/>
      <c r="G64" s="550"/>
      <c r="H64" s="551"/>
      <c r="I64" s="533"/>
      <c r="J64" s="533"/>
      <c r="K64" s="533"/>
      <c r="L64" s="533"/>
      <c r="M64" s="533"/>
      <c r="N64" s="533"/>
      <c r="O64" s="533"/>
      <c r="P64" s="533"/>
      <c r="Q64" s="314"/>
    </row>
    <row r="65" spans="1:17" s="73" customFormat="1" ht="15">
      <c r="A65" s="534"/>
      <c r="B65" s="537"/>
      <c r="C65" s="538"/>
      <c r="D65" s="538"/>
      <c r="E65" s="538"/>
      <c r="F65" s="539"/>
      <c r="G65" s="546"/>
      <c r="H65" s="547"/>
      <c r="I65" s="531"/>
      <c r="J65" s="531"/>
      <c r="K65" s="531"/>
      <c r="L65" s="531"/>
      <c r="M65" s="531"/>
      <c r="N65" s="531"/>
      <c r="O65" s="531"/>
      <c r="P65" s="531"/>
      <c r="Q65" s="314"/>
    </row>
    <row r="66" spans="1:17" s="73" customFormat="1" ht="15">
      <c r="A66" s="535"/>
      <c r="B66" s="540"/>
      <c r="C66" s="541"/>
      <c r="D66" s="541"/>
      <c r="E66" s="541"/>
      <c r="F66" s="542"/>
      <c r="G66" s="548"/>
      <c r="H66" s="549"/>
      <c r="I66" s="532"/>
      <c r="J66" s="532"/>
      <c r="K66" s="532"/>
      <c r="L66" s="532"/>
      <c r="M66" s="532"/>
      <c r="N66" s="532"/>
      <c r="O66" s="532"/>
      <c r="P66" s="532"/>
      <c r="Q66" s="314"/>
    </row>
    <row r="67" spans="1:17" s="73" customFormat="1" ht="16.5" customHeight="1">
      <c r="A67" s="536"/>
      <c r="B67" s="543"/>
      <c r="C67" s="544"/>
      <c r="D67" s="544"/>
      <c r="E67" s="544"/>
      <c r="F67" s="545"/>
      <c r="G67" s="550"/>
      <c r="H67" s="551"/>
      <c r="I67" s="533"/>
      <c r="J67" s="533"/>
      <c r="K67" s="533"/>
      <c r="L67" s="533"/>
      <c r="M67" s="533"/>
      <c r="N67" s="533"/>
      <c r="O67" s="533"/>
      <c r="P67" s="533"/>
      <c r="Q67" s="314"/>
    </row>
    <row r="68" spans="1:17" s="73" customFormat="1" ht="23.25">
      <c r="A68" s="366" t="s">
        <v>21</v>
      </c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14"/>
    </row>
    <row r="69" spans="1:17" s="73" customFormat="1" ht="15">
      <c r="A69" s="582" t="s">
        <v>3</v>
      </c>
      <c r="B69" s="583"/>
      <c r="C69" s="584">
        <f>C2</f>
        <v>0</v>
      </c>
      <c r="D69" s="585"/>
      <c r="E69" s="585"/>
      <c r="F69" s="586"/>
      <c r="G69" s="582" t="s">
        <v>1</v>
      </c>
      <c r="H69" s="583"/>
      <c r="I69" s="584">
        <f>I2</f>
        <v>0</v>
      </c>
      <c r="J69" s="585"/>
      <c r="K69" s="586"/>
      <c r="L69" s="350" t="s">
        <v>81</v>
      </c>
      <c r="M69" s="360"/>
      <c r="N69" s="360"/>
      <c r="O69" s="360"/>
      <c r="P69" s="434"/>
      <c r="Q69" s="314"/>
    </row>
    <row r="70" spans="1:17" s="73" customFormat="1" ht="15">
      <c r="A70" s="582" t="s">
        <v>20</v>
      </c>
      <c r="B70" s="583"/>
      <c r="C70" s="584">
        <f>C3</f>
        <v>0</v>
      </c>
      <c r="D70" s="585"/>
      <c r="E70" s="585"/>
      <c r="F70" s="586"/>
      <c r="G70" s="582" t="s">
        <v>2</v>
      </c>
      <c r="H70" s="583"/>
      <c r="I70" s="584">
        <f>I3</f>
        <v>0</v>
      </c>
      <c r="J70" s="585"/>
      <c r="K70" s="586"/>
      <c r="L70" s="362"/>
      <c r="M70" s="363"/>
      <c r="N70" s="363"/>
      <c r="O70" s="363"/>
      <c r="P70" s="435"/>
      <c r="Q70" s="314"/>
    </row>
    <row r="71" spans="1:17" s="73" customFormat="1" ht="15">
      <c r="A71" s="582" t="s">
        <v>15</v>
      </c>
      <c r="B71" s="583"/>
      <c r="C71" s="584">
        <f>C4</f>
        <v>0</v>
      </c>
      <c r="D71" s="585"/>
      <c r="E71" s="585"/>
      <c r="F71" s="586"/>
      <c r="G71" s="582" t="s">
        <v>18</v>
      </c>
      <c r="H71" s="583"/>
      <c r="I71" s="584" t="str">
        <f>I4</f>
        <v>2016-2017</v>
      </c>
      <c r="J71" s="585"/>
      <c r="K71" s="586"/>
      <c r="L71" s="365"/>
      <c r="M71" s="366"/>
      <c r="N71" s="366"/>
      <c r="O71" s="366"/>
      <c r="P71" s="436"/>
      <c r="Q71" s="314"/>
    </row>
    <row r="72" spans="7:17" s="73" customFormat="1" ht="15">
      <c r="G72" s="553" t="s">
        <v>97</v>
      </c>
      <c r="H72" s="554"/>
      <c r="I72" s="555"/>
      <c r="J72" s="556" t="s">
        <v>96</v>
      </c>
      <c r="K72" s="557"/>
      <c r="M72" s="553" t="s">
        <v>32</v>
      </c>
      <c r="N72" s="554"/>
      <c r="O72" s="558"/>
      <c r="Q72" s="314"/>
    </row>
    <row r="73" spans="1:17" s="73" customFormat="1" ht="15">
      <c r="A73" s="341" t="s">
        <v>10</v>
      </c>
      <c r="B73" s="559" t="s">
        <v>72</v>
      </c>
      <c r="C73" s="399"/>
      <c r="D73" s="399"/>
      <c r="E73" s="399"/>
      <c r="F73" s="560"/>
      <c r="G73" s="563" t="s">
        <v>93</v>
      </c>
      <c r="H73" s="564"/>
      <c r="I73" s="569" t="s">
        <v>95</v>
      </c>
      <c r="J73" s="552" t="s">
        <v>94</v>
      </c>
      <c r="K73" s="552" t="s">
        <v>30</v>
      </c>
      <c r="L73" s="572" t="s">
        <v>31</v>
      </c>
      <c r="M73" s="552" t="s">
        <v>98</v>
      </c>
      <c r="N73" s="552" t="s">
        <v>99</v>
      </c>
      <c r="O73" s="572" t="s">
        <v>50</v>
      </c>
      <c r="P73" s="552" t="s">
        <v>87</v>
      </c>
      <c r="Q73" s="314"/>
    </row>
    <row r="74" spans="1:17" s="73" customFormat="1" ht="15">
      <c r="A74" s="342"/>
      <c r="B74" s="401"/>
      <c r="C74" s="402"/>
      <c r="D74" s="402"/>
      <c r="E74" s="402"/>
      <c r="F74" s="561"/>
      <c r="G74" s="565"/>
      <c r="H74" s="566"/>
      <c r="I74" s="570"/>
      <c r="J74" s="552"/>
      <c r="K74" s="552"/>
      <c r="L74" s="572"/>
      <c r="M74" s="552"/>
      <c r="N74" s="552"/>
      <c r="O74" s="572"/>
      <c r="P74" s="552"/>
      <c r="Q74" s="314"/>
    </row>
    <row r="75" spans="1:17" s="73" customFormat="1" ht="15">
      <c r="A75" s="343"/>
      <c r="B75" s="404"/>
      <c r="C75" s="405"/>
      <c r="D75" s="405"/>
      <c r="E75" s="405"/>
      <c r="F75" s="562"/>
      <c r="G75" s="567"/>
      <c r="H75" s="568"/>
      <c r="I75" s="571"/>
      <c r="J75" s="552"/>
      <c r="K75" s="552"/>
      <c r="L75" s="572"/>
      <c r="M75" s="552"/>
      <c r="N75" s="552"/>
      <c r="O75" s="572"/>
      <c r="P75" s="552"/>
      <c r="Q75" s="314"/>
    </row>
    <row r="76" spans="1:17" s="73" customFormat="1" ht="15">
      <c r="A76" s="534"/>
      <c r="B76" s="537"/>
      <c r="C76" s="538"/>
      <c r="D76" s="538"/>
      <c r="E76" s="538"/>
      <c r="F76" s="539"/>
      <c r="G76" s="546"/>
      <c r="H76" s="547"/>
      <c r="I76" s="531"/>
      <c r="J76" s="531"/>
      <c r="K76" s="531"/>
      <c r="L76" s="531"/>
      <c r="M76" s="531"/>
      <c r="N76" s="531"/>
      <c r="O76" s="531"/>
      <c r="P76" s="531"/>
      <c r="Q76" s="609"/>
    </row>
    <row r="77" spans="1:17" s="73" customFormat="1" ht="15">
      <c r="A77" s="535"/>
      <c r="B77" s="540"/>
      <c r="C77" s="541"/>
      <c r="D77" s="541"/>
      <c r="E77" s="541"/>
      <c r="F77" s="542"/>
      <c r="G77" s="548"/>
      <c r="H77" s="549"/>
      <c r="I77" s="532"/>
      <c r="J77" s="532"/>
      <c r="K77" s="532"/>
      <c r="L77" s="532"/>
      <c r="M77" s="532"/>
      <c r="N77" s="532"/>
      <c r="O77" s="532"/>
      <c r="P77" s="532"/>
      <c r="Q77" s="609"/>
    </row>
    <row r="78" spans="1:17" s="73" customFormat="1" ht="15">
      <c r="A78" s="536"/>
      <c r="B78" s="543"/>
      <c r="C78" s="544"/>
      <c r="D78" s="544"/>
      <c r="E78" s="544"/>
      <c r="F78" s="545"/>
      <c r="G78" s="550"/>
      <c r="H78" s="551"/>
      <c r="I78" s="533"/>
      <c r="J78" s="533"/>
      <c r="K78" s="533"/>
      <c r="L78" s="533"/>
      <c r="M78" s="533"/>
      <c r="N78" s="533"/>
      <c r="O78" s="533"/>
      <c r="P78" s="533"/>
      <c r="Q78" s="609"/>
    </row>
    <row r="79" spans="1:17" s="316" customFormat="1" ht="15">
      <c r="A79" s="534"/>
      <c r="B79" s="537"/>
      <c r="C79" s="538"/>
      <c r="D79" s="538"/>
      <c r="E79" s="538"/>
      <c r="F79" s="539"/>
      <c r="G79" s="546"/>
      <c r="H79" s="547"/>
      <c r="I79" s="531"/>
      <c r="J79" s="531"/>
      <c r="K79" s="531"/>
      <c r="L79" s="531"/>
      <c r="M79" s="531"/>
      <c r="N79" s="531"/>
      <c r="O79" s="531"/>
      <c r="P79" s="531"/>
      <c r="Q79" s="315"/>
    </row>
    <row r="80" spans="1:17" s="316" customFormat="1" ht="15">
      <c r="A80" s="535"/>
      <c r="B80" s="540"/>
      <c r="C80" s="541"/>
      <c r="D80" s="541"/>
      <c r="E80" s="541"/>
      <c r="F80" s="542"/>
      <c r="G80" s="548"/>
      <c r="H80" s="549"/>
      <c r="I80" s="532"/>
      <c r="J80" s="532"/>
      <c r="K80" s="532"/>
      <c r="L80" s="532"/>
      <c r="M80" s="532"/>
      <c r="N80" s="532"/>
      <c r="O80" s="532"/>
      <c r="P80" s="532"/>
      <c r="Q80" s="315"/>
    </row>
    <row r="81" spans="1:17" s="316" customFormat="1" ht="15">
      <c r="A81" s="536"/>
      <c r="B81" s="543"/>
      <c r="C81" s="544"/>
      <c r="D81" s="544"/>
      <c r="E81" s="544"/>
      <c r="F81" s="545"/>
      <c r="G81" s="550"/>
      <c r="H81" s="551"/>
      <c r="I81" s="533"/>
      <c r="J81" s="533"/>
      <c r="K81" s="533"/>
      <c r="L81" s="533"/>
      <c r="M81" s="533"/>
      <c r="N81" s="533"/>
      <c r="O81" s="533"/>
      <c r="P81" s="533"/>
      <c r="Q81" s="315"/>
    </row>
    <row r="82" spans="1:17" s="316" customFormat="1" ht="15">
      <c r="A82" s="534"/>
      <c r="B82" s="537"/>
      <c r="C82" s="538"/>
      <c r="D82" s="538"/>
      <c r="E82" s="538"/>
      <c r="F82" s="539"/>
      <c r="G82" s="546"/>
      <c r="H82" s="547"/>
      <c r="I82" s="531"/>
      <c r="J82" s="531"/>
      <c r="K82" s="531"/>
      <c r="L82" s="531"/>
      <c r="M82" s="531"/>
      <c r="N82" s="531"/>
      <c r="O82" s="531"/>
      <c r="P82" s="531"/>
      <c r="Q82" s="315"/>
    </row>
    <row r="83" spans="1:17" s="316" customFormat="1" ht="15">
      <c r="A83" s="535"/>
      <c r="B83" s="540"/>
      <c r="C83" s="541"/>
      <c r="D83" s="541"/>
      <c r="E83" s="541"/>
      <c r="F83" s="542"/>
      <c r="G83" s="548"/>
      <c r="H83" s="549"/>
      <c r="I83" s="532"/>
      <c r="J83" s="532"/>
      <c r="K83" s="532"/>
      <c r="L83" s="532"/>
      <c r="M83" s="532"/>
      <c r="N83" s="532"/>
      <c r="O83" s="532"/>
      <c r="P83" s="532"/>
      <c r="Q83" s="315"/>
    </row>
    <row r="84" spans="1:17" s="316" customFormat="1" ht="15">
      <c r="A84" s="536"/>
      <c r="B84" s="543"/>
      <c r="C84" s="544"/>
      <c r="D84" s="544"/>
      <c r="E84" s="544"/>
      <c r="F84" s="545"/>
      <c r="G84" s="550"/>
      <c r="H84" s="551"/>
      <c r="I84" s="533"/>
      <c r="J84" s="533"/>
      <c r="K84" s="533"/>
      <c r="L84" s="533"/>
      <c r="M84" s="533"/>
      <c r="N84" s="533"/>
      <c r="O84" s="533"/>
      <c r="P84" s="533"/>
      <c r="Q84" s="315"/>
    </row>
    <row r="85" spans="1:17" s="316" customFormat="1" ht="15">
      <c r="A85" s="534"/>
      <c r="B85" s="537"/>
      <c r="C85" s="538"/>
      <c r="D85" s="538"/>
      <c r="E85" s="538"/>
      <c r="F85" s="539"/>
      <c r="G85" s="546"/>
      <c r="H85" s="547"/>
      <c r="I85" s="531"/>
      <c r="J85" s="531"/>
      <c r="K85" s="531"/>
      <c r="L85" s="531"/>
      <c r="M85" s="531"/>
      <c r="N85" s="531"/>
      <c r="O85" s="531"/>
      <c r="P85" s="531"/>
      <c r="Q85" s="315"/>
    </row>
    <row r="86" spans="1:17" s="316" customFormat="1" ht="15">
      <c r="A86" s="535"/>
      <c r="B86" s="540"/>
      <c r="C86" s="541"/>
      <c r="D86" s="541"/>
      <c r="E86" s="541"/>
      <c r="F86" s="542"/>
      <c r="G86" s="548"/>
      <c r="H86" s="549"/>
      <c r="I86" s="532"/>
      <c r="J86" s="532"/>
      <c r="K86" s="532"/>
      <c r="L86" s="532"/>
      <c r="M86" s="532"/>
      <c r="N86" s="532"/>
      <c r="O86" s="532"/>
      <c r="P86" s="532"/>
      <c r="Q86" s="315"/>
    </row>
    <row r="87" spans="1:17" s="316" customFormat="1" ht="15">
      <c r="A87" s="536"/>
      <c r="B87" s="543"/>
      <c r="C87" s="544"/>
      <c r="D87" s="544"/>
      <c r="E87" s="544"/>
      <c r="F87" s="545"/>
      <c r="G87" s="550"/>
      <c r="H87" s="551"/>
      <c r="I87" s="533"/>
      <c r="J87" s="533"/>
      <c r="K87" s="533"/>
      <c r="L87" s="533"/>
      <c r="M87" s="533"/>
      <c r="N87" s="533"/>
      <c r="O87" s="533"/>
      <c r="P87" s="533"/>
      <c r="Q87" s="315"/>
    </row>
    <row r="88" spans="1:17" s="316" customFormat="1" ht="15">
      <c r="A88" s="534"/>
      <c r="B88" s="537"/>
      <c r="C88" s="538"/>
      <c r="D88" s="538"/>
      <c r="E88" s="538"/>
      <c r="F88" s="539"/>
      <c r="G88" s="546"/>
      <c r="H88" s="547"/>
      <c r="I88" s="531"/>
      <c r="J88" s="531"/>
      <c r="K88" s="531"/>
      <c r="L88" s="531"/>
      <c r="M88" s="531"/>
      <c r="N88" s="531"/>
      <c r="O88" s="531"/>
      <c r="P88" s="531"/>
      <c r="Q88" s="315"/>
    </row>
    <row r="89" spans="1:17" s="316" customFormat="1" ht="15">
      <c r="A89" s="535"/>
      <c r="B89" s="540"/>
      <c r="C89" s="541"/>
      <c r="D89" s="541"/>
      <c r="E89" s="541"/>
      <c r="F89" s="542"/>
      <c r="G89" s="548"/>
      <c r="H89" s="549"/>
      <c r="I89" s="532"/>
      <c r="J89" s="532"/>
      <c r="K89" s="532"/>
      <c r="L89" s="532"/>
      <c r="M89" s="532"/>
      <c r="N89" s="532"/>
      <c r="O89" s="532"/>
      <c r="P89" s="532"/>
      <c r="Q89" s="315"/>
    </row>
    <row r="90" spans="1:17" s="316" customFormat="1" ht="15">
      <c r="A90" s="536"/>
      <c r="B90" s="543"/>
      <c r="C90" s="544"/>
      <c r="D90" s="544"/>
      <c r="E90" s="544"/>
      <c r="F90" s="545"/>
      <c r="G90" s="550"/>
      <c r="H90" s="551"/>
      <c r="I90" s="533"/>
      <c r="J90" s="533"/>
      <c r="K90" s="533"/>
      <c r="L90" s="533"/>
      <c r="M90" s="533"/>
      <c r="N90" s="533"/>
      <c r="O90" s="533"/>
      <c r="P90" s="533"/>
      <c r="Q90" s="315"/>
    </row>
    <row r="91" spans="1:17" s="316" customFormat="1" ht="15">
      <c r="A91" s="534"/>
      <c r="B91" s="537"/>
      <c r="C91" s="538"/>
      <c r="D91" s="538"/>
      <c r="E91" s="538"/>
      <c r="F91" s="539"/>
      <c r="G91" s="546"/>
      <c r="H91" s="547"/>
      <c r="I91" s="531"/>
      <c r="J91" s="531"/>
      <c r="K91" s="531"/>
      <c r="L91" s="531"/>
      <c r="M91" s="531"/>
      <c r="N91" s="531"/>
      <c r="O91" s="531"/>
      <c r="P91" s="531"/>
      <c r="Q91" s="315"/>
    </row>
    <row r="92" spans="1:17" s="316" customFormat="1" ht="15">
      <c r="A92" s="535"/>
      <c r="B92" s="540"/>
      <c r="C92" s="541"/>
      <c r="D92" s="541"/>
      <c r="E92" s="541"/>
      <c r="F92" s="542"/>
      <c r="G92" s="548"/>
      <c r="H92" s="549"/>
      <c r="I92" s="532"/>
      <c r="J92" s="532"/>
      <c r="K92" s="532"/>
      <c r="L92" s="532"/>
      <c r="M92" s="532"/>
      <c r="N92" s="532"/>
      <c r="O92" s="532"/>
      <c r="P92" s="532"/>
      <c r="Q92" s="315"/>
    </row>
    <row r="93" spans="1:17" s="316" customFormat="1" ht="15">
      <c r="A93" s="536"/>
      <c r="B93" s="543"/>
      <c r="C93" s="544"/>
      <c r="D93" s="544"/>
      <c r="E93" s="544"/>
      <c r="F93" s="545"/>
      <c r="G93" s="550"/>
      <c r="H93" s="551"/>
      <c r="I93" s="533"/>
      <c r="J93" s="533"/>
      <c r="K93" s="533"/>
      <c r="L93" s="533"/>
      <c r="M93" s="533"/>
      <c r="N93" s="533"/>
      <c r="O93" s="533"/>
      <c r="P93" s="533"/>
      <c r="Q93" s="315"/>
    </row>
    <row r="94" spans="1:17" s="316" customFormat="1" ht="15">
      <c r="A94" s="534"/>
      <c r="B94" s="537"/>
      <c r="C94" s="538"/>
      <c r="D94" s="538"/>
      <c r="E94" s="538"/>
      <c r="F94" s="539"/>
      <c r="G94" s="546"/>
      <c r="H94" s="547"/>
      <c r="I94" s="531"/>
      <c r="J94" s="531"/>
      <c r="K94" s="531"/>
      <c r="L94" s="531"/>
      <c r="M94" s="531"/>
      <c r="N94" s="531"/>
      <c r="O94" s="531"/>
      <c r="P94" s="531"/>
      <c r="Q94" s="315"/>
    </row>
    <row r="95" spans="1:17" s="316" customFormat="1" ht="15">
      <c r="A95" s="535"/>
      <c r="B95" s="540"/>
      <c r="C95" s="541"/>
      <c r="D95" s="541"/>
      <c r="E95" s="541"/>
      <c r="F95" s="542"/>
      <c r="G95" s="548"/>
      <c r="H95" s="549"/>
      <c r="I95" s="532"/>
      <c r="J95" s="532"/>
      <c r="K95" s="532"/>
      <c r="L95" s="532"/>
      <c r="M95" s="532"/>
      <c r="N95" s="532"/>
      <c r="O95" s="532"/>
      <c r="P95" s="532"/>
      <c r="Q95" s="315"/>
    </row>
    <row r="96" spans="1:17" s="316" customFormat="1" ht="15">
      <c r="A96" s="536"/>
      <c r="B96" s="543"/>
      <c r="C96" s="544"/>
      <c r="D96" s="544"/>
      <c r="E96" s="544"/>
      <c r="F96" s="545"/>
      <c r="G96" s="550"/>
      <c r="H96" s="551"/>
      <c r="I96" s="533"/>
      <c r="J96" s="533"/>
      <c r="K96" s="533"/>
      <c r="L96" s="533"/>
      <c r="M96" s="533"/>
      <c r="N96" s="533"/>
      <c r="O96" s="533"/>
      <c r="P96" s="533"/>
      <c r="Q96" s="315"/>
    </row>
    <row r="97" spans="1:17" s="316" customFormat="1" ht="15">
      <c r="A97" s="534"/>
      <c r="B97" s="537"/>
      <c r="C97" s="538"/>
      <c r="D97" s="538"/>
      <c r="E97" s="538"/>
      <c r="F97" s="539"/>
      <c r="G97" s="546"/>
      <c r="H97" s="547"/>
      <c r="I97" s="531"/>
      <c r="J97" s="531"/>
      <c r="K97" s="531"/>
      <c r="L97" s="531"/>
      <c r="M97" s="531"/>
      <c r="N97" s="531"/>
      <c r="O97" s="531"/>
      <c r="P97" s="531"/>
      <c r="Q97" s="315"/>
    </row>
    <row r="98" spans="1:17" s="316" customFormat="1" ht="15">
      <c r="A98" s="535"/>
      <c r="B98" s="540"/>
      <c r="C98" s="541"/>
      <c r="D98" s="541"/>
      <c r="E98" s="541"/>
      <c r="F98" s="542"/>
      <c r="G98" s="548"/>
      <c r="H98" s="549"/>
      <c r="I98" s="532"/>
      <c r="J98" s="532"/>
      <c r="K98" s="532"/>
      <c r="L98" s="532"/>
      <c r="M98" s="532"/>
      <c r="N98" s="532"/>
      <c r="O98" s="532"/>
      <c r="P98" s="532"/>
      <c r="Q98" s="315"/>
    </row>
    <row r="99" spans="1:17" s="316" customFormat="1" ht="15">
      <c r="A99" s="536"/>
      <c r="B99" s="543"/>
      <c r="C99" s="544"/>
      <c r="D99" s="544"/>
      <c r="E99" s="544"/>
      <c r="F99" s="545"/>
      <c r="G99" s="550"/>
      <c r="H99" s="551"/>
      <c r="I99" s="533"/>
      <c r="J99" s="533"/>
      <c r="K99" s="533"/>
      <c r="L99" s="533"/>
      <c r="M99" s="533"/>
      <c r="N99" s="533"/>
      <c r="O99" s="533"/>
      <c r="P99" s="533"/>
      <c r="Q99" s="315"/>
    </row>
    <row r="100" spans="1:17" s="316" customFormat="1" ht="15">
      <c r="A100" s="534"/>
      <c r="B100" s="537"/>
      <c r="C100" s="538"/>
      <c r="D100" s="538"/>
      <c r="E100" s="538"/>
      <c r="F100" s="539"/>
      <c r="G100" s="546"/>
      <c r="H100" s="547"/>
      <c r="I100" s="531"/>
      <c r="J100" s="531"/>
      <c r="K100" s="531"/>
      <c r="L100" s="531"/>
      <c r="M100" s="531"/>
      <c r="N100" s="531"/>
      <c r="O100" s="531"/>
      <c r="P100" s="531"/>
      <c r="Q100" s="315"/>
    </row>
    <row r="101" spans="1:17" s="316" customFormat="1" ht="15">
      <c r="A101" s="535"/>
      <c r="B101" s="540"/>
      <c r="C101" s="541"/>
      <c r="D101" s="541"/>
      <c r="E101" s="541"/>
      <c r="F101" s="542"/>
      <c r="G101" s="548"/>
      <c r="H101" s="549"/>
      <c r="I101" s="532"/>
      <c r="J101" s="532"/>
      <c r="K101" s="532"/>
      <c r="L101" s="532"/>
      <c r="M101" s="532"/>
      <c r="N101" s="532"/>
      <c r="O101" s="532"/>
      <c r="P101" s="532"/>
      <c r="Q101" s="315"/>
    </row>
    <row r="102" spans="1:17" s="316" customFormat="1" ht="15.75">
      <c r="A102" s="425" t="s">
        <v>3</v>
      </c>
      <c r="B102" s="426"/>
      <c r="C102" s="383">
        <f>C2</f>
        <v>0</v>
      </c>
      <c r="D102" s="573"/>
      <c r="E102" s="573"/>
      <c r="F102" s="384"/>
      <c r="G102" s="425" t="s">
        <v>1</v>
      </c>
      <c r="H102" s="426"/>
      <c r="I102" s="383">
        <f>I2</f>
        <v>0</v>
      </c>
      <c r="J102" s="573"/>
      <c r="K102" s="384"/>
      <c r="L102" s="350" t="s">
        <v>81</v>
      </c>
      <c r="M102" s="360"/>
      <c r="N102" s="360"/>
      <c r="O102" s="360"/>
      <c r="P102" s="434"/>
      <c r="Q102" s="315"/>
    </row>
    <row r="103" spans="1:17" s="316" customFormat="1" ht="15.75">
      <c r="A103" s="425" t="s">
        <v>20</v>
      </c>
      <c r="B103" s="426"/>
      <c r="C103" s="383">
        <f>C3</f>
        <v>0</v>
      </c>
      <c r="D103" s="573"/>
      <c r="E103" s="573"/>
      <c r="F103" s="384"/>
      <c r="G103" s="425" t="s">
        <v>2</v>
      </c>
      <c r="H103" s="426"/>
      <c r="I103" s="383">
        <f>I3</f>
        <v>0</v>
      </c>
      <c r="J103" s="573"/>
      <c r="K103" s="384"/>
      <c r="L103" s="362"/>
      <c r="M103" s="363"/>
      <c r="N103" s="363"/>
      <c r="O103" s="363"/>
      <c r="P103" s="435"/>
      <c r="Q103" s="315"/>
    </row>
    <row r="104" spans="1:17" s="316" customFormat="1" ht="15.75">
      <c r="A104" s="425" t="s">
        <v>15</v>
      </c>
      <c r="B104" s="426"/>
      <c r="C104" s="383">
        <f>C4</f>
        <v>0</v>
      </c>
      <c r="D104" s="573"/>
      <c r="E104" s="573"/>
      <c r="F104" s="384"/>
      <c r="G104" s="425" t="s">
        <v>18</v>
      </c>
      <c r="H104" s="426"/>
      <c r="I104" s="383" t="str">
        <f>I4</f>
        <v>2016-2017</v>
      </c>
      <c r="J104" s="573"/>
      <c r="K104" s="384"/>
      <c r="L104" s="365"/>
      <c r="M104" s="366"/>
      <c r="N104" s="366"/>
      <c r="O104" s="366"/>
      <c r="P104" s="436"/>
      <c r="Q104" s="315"/>
    </row>
    <row r="105" spans="7:17" s="316" customFormat="1" ht="15">
      <c r="G105" s="553" t="s">
        <v>97</v>
      </c>
      <c r="H105" s="554"/>
      <c r="I105" s="555"/>
      <c r="J105" s="556" t="s">
        <v>96</v>
      </c>
      <c r="K105" s="557"/>
      <c r="M105" s="553" t="s">
        <v>32</v>
      </c>
      <c r="N105" s="554"/>
      <c r="O105" s="558"/>
      <c r="Q105" s="315"/>
    </row>
    <row r="106" spans="1:17" s="316" customFormat="1" ht="15">
      <c r="A106" s="341" t="s">
        <v>10</v>
      </c>
      <c r="B106" s="559" t="s">
        <v>72</v>
      </c>
      <c r="C106" s="399"/>
      <c r="D106" s="399"/>
      <c r="E106" s="399"/>
      <c r="F106" s="560"/>
      <c r="G106" s="563" t="s">
        <v>93</v>
      </c>
      <c r="H106" s="564"/>
      <c r="I106" s="569" t="s">
        <v>95</v>
      </c>
      <c r="J106" s="552" t="s">
        <v>94</v>
      </c>
      <c r="K106" s="552" t="s">
        <v>30</v>
      </c>
      <c r="L106" s="572" t="s">
        <v>31</v>
      </c>
      <c r="M106" s="552" t="s">
        <v>98</v>
      </c>
      <c r="N106" s="552" t="s">
        <v>99</v>
      </c>
      <c r="O106" s="572" t="s">
        <v>50</v>
      </c>
      <c r="P106" s="552" t="s">
        <v>87</v>
      </c>
      <c r="Q106" s="315"/>
    </row>
    <row r="107" spans="1:17" s="316" customFormat="1" ht="15">
      <c r="A107" s="342"/>
      <c r="B107" s="401"/>
      <c r="C107" s="402"/>
      <c r="D107" s="402"/>
      <c r="E107" s="402"/>
      <c r="F107" s="561"/>
      <c r="G107" s="565"/>
      <c r="H107" s="566"/>
      <c r="I107" s="570"/>
      <c r="J107" s="552"/>
      <c r="K107" s="552"/>
      <c r="L107" s="572"/>
      <c r="M107" s="552"/>
      <c r="N107" s="552"/>
      <c r="O107" s="572"/>
      <c r="P107" s="552"/>
      <c r="Q107" s="315"/>
    </row>
    <row r="108" spans="1:17" s="316" customFormat="1" ht="15">
      <c r="A108" s="343"/>
      <c r="B108" s="404"/>
      <c r="C108" s="405"/>
      <c r="D108" s="405"/>
      <c r="E108" s="405"/>
      <c r="F108" s="562"/>
      <c r="G108" s="567"/>
      <c r="H108" s="568"/>
      <c r="I108" s="571"/>
      <c r="J108" s="552"/>
      <c r="K108" s="552"/>
      <c r="L108" s="572"/>
      <c r="M108" s="552"/>
      <c r="N108" s="552"/>
      <c r="O108" s="572"/>
      <c r="P108" s="552"/>
      <c r="Q108" s="315"/>
    </row>
    <row r="109" spans="1:17" s="316" customFormat="1" ht="15">
      <c r="A109" s="534"/>
      <c r="B109" s="537"/>
      <c r="C109" s="538"/>
      <c r="D109" s="538"/>
      <c r="E109" s="538"/>
      <c r="F109" s="539"/>
      <c r="G109" s="546"/>
      <c r="H109" s="547"/>
      <c r="I109" s="531"/>
      <c r="J109" s="531"/>
      <c r="K109" s="531"/>
      <c r="L109" s="531"/>
      <c r="M109" s="531"/>
      <c r="N109" s="531"/>
      <c r="O109" s="531"/>
      <c r="P109" s="531"/>
      <c r="Q109" s="315"/>
    </row>
    <row r="110" spans="1:17" s="316" customFormat="1" ht="15">
      <c r="A110" s="535"/>
      <c r="B110" s="540"/>
      <c r="C110" s="541"/>
      <c r="D110" s="541"/>
      <c r="E110" s="541"/>
      <c r="F110" s="542"/>
      <c r="G110" s="548"/>
      <c r="H110" s="549"/>
      <c r="I110" s="532"/>
      <c r="J110" s="532"/>
      <c r="K110" s="532"/>
      <c r="L110" s="532"/>
      <c r="M110" s="532"/>
      <c r="N110" s="532"/>
      <c r="O110" s="532"/>
      <c r="P110" s="532"/>
      <c r="Q110" s="315"/>
    </row>
    <row r="111" spans="1:17" s="316" customFormat="1" ht="15">
      <c r="A111" s="536"/>
      <c r="B111" s="543"/>
      <c r="C111" s="544"/>
      <c r="D111" s="544"/>
      <c r="E111" s="544"/>
      <c r="F111" s="545"/>
      <c r="G111" s="550"/>
      <c r="H111" s="551"/>
      <c r="I111" s="533"/>
      <c r="J111" s="533"/>
      <c r="K111" s="533"/>
      <c r="L111" s="533"/>
      <c r="M111" s="533"/>
      <c r="N111" s="533"/>
      <c r="O111" s="533"/>
      <c r="P111" s="533"/>
      <c r="Q111" s="315"/>
    </row>
    <row r="112" spans="1:17" s="316" customFormat="1" ht="15">
      <c r="A112" s="534"/>
      <c r="B112" s="537"/>
      <c r="C112" s="538"/>
      <c r="D112" s="538"/>
      <c r="E112" s="538"/>
      <c r="F112" s="539"/>
      <c r="G112" s="546"/>
      <c r="H112" s="547"/>
      <c r="I112" s="531"/>
      <c r="J112" s="531"/>
      <c r="K112" s="531"/>
      <c r="L112" s="531"/>
      <c r="M112" s="531"/>
      <c r="N112" s="531"/>
      <c r="O112" s="531"/>
      <c r="P112" s="531"/>
      <c r="Q112" s="315"/>
    </row>
    <row r="113" spans="1:17" s="316" customFormat="1" ht="15">
      <c r="A113" s="535"/>
      <c r="B113" s="540"/>
      <c r="C113" s="541"/>
      <c r="D113" s="541"/>
      <c r="E113" s="541"/>
      <c r="F113" s="542"/>
      <c r="G113" s="548"/>
      <c r="H113" s="549"/>
      <c r="I113" s="532"/>
      <c r="J113" s="532"/>
      <c r="K113" s="532"/>
      <c r="L113" s="532"/>
      <c r="M113" s="532"/>
      <c r="N113" s="532"/>
      <c r="O113" s="532"/>
      <c r="P113" s="532"/>
      <c r="Q113" s="315"/>
    </row>
    <row r="114" spans="1:17" s="316" customFormat="1" ht="15">
      <c r="A114" s="536"/>
      <c r="B114" s="543"/>
      <c r="C114" s="544"/>
      <c r="D114" s="544"/>
      <c r="E114" s="544"/>
      <c r="F114" s="545"/>
      <c r="G114" s="550"/>
      <c r="H114" s="551"/>
      <c r="I114" s="533"/>
      <c r="J114" s="533"/>
      <c r="K114" s="533"/>
      <c r="L114" s="533"/>
      <c r="M114" s="533"/>
      <c r="N114" s="533"/>
      <c r="O114" s="533"/>
      <c r="P114" s="533"/>
      <c r="Q114" s="315"/>
    </row>
    <row r="115" spans="1:17" s="73" customFormat="1" ht="15">
      <c r="A115" s="534"/>
      <c r="B115" s="537"/>
      <c r="C115" s="538"/>
      <c r="D115" s="538"/>
      <c r="E115" s="538"/>
      <c r="F115" s="539"/>
      <c r="G115" s="546"/>
      <c r="H115" s="547"/>
      <c r="I115" s="531"/>
      <c r="J115" s="531"/>
      <c r="K115" s="531"/>
      <c r="L115" s="531"/>
      <c r="M115" s="531"/>
      <c r="N115" s="531"/>
      <c r="O115" s="531"/>
      <c r="P115" s="531"/>
      <c r="Q115" s="609"/>
    </row>
    <row r="116" spans="1:17" s="73" customFormat="1" ht="15">
      <c r="A116" s="535"/>
      <c r="B116" s="540"/>
      <c r="C116" s="541"/>
      <c r="D116" s="541"/>
      <c r="E116" s="541"/>
      <c r="F116" s="542"/>
      <c r="G116" s="548"/>
      <c r="H116" s="549"/>
      <c r="I116" s="532"/>
      <c r="J116" s="532"/>
      <c r="K116" s="532"/>
      <c r="L116" s="532"/>
      <c r="M116" s="532"/>
      <c r="N116" s="532"/>
      <c r="O116" s="532"/>
      <c r="P116" s="532"/>
      <c r="Q116" s="609"/>
    </row>
    <row r="117" spans="1:17" s="73" customFormat="1" ht="15">
      <c r="A117" s="536"/>
      <c r="B117" s="543"/>
      <c r="C117" s="544"/>
      <c r="D117" s="544"/>
      <c r="E117" s="544"/>
      <c r="F117" s="545"/>
      <c r="G117" s="550"/>
      <c r="H117" s="551"/>
      <c r="I117" s="533"/>
      <c r="J117" s="533"/>
      <c r="K117" s="533"/>
      <c r="L117" s="533"/>
      <c r="M117" s="533"/>
      <c r="N117" s="533"/>
      <c r="O117" s="533"/>
      <c r="P117" s="533"/>
      <c r="Q117" s="609"/>
    </row>
    <row r="118" spans="1:17" s="73" customFormat="1" ht="15">
      <c r="A118" s="534"/>
      <c r="B118" s="537"/>
      <c r="C118" s="538"/>
      <c r="D118" s="538"/>
      <c r="E118" s="538"/>
      <c r="F118" s="539"/>
      <c r="G118" s="546"/>
      <c r="H118" s="547"/>
      <c r="I118" s="531"/>
      <c r="J118" s="531"/>
      <c r="K118" s="531"/>
      <c r="L118" s="531"/>
      <c r="M118" s="531"/>
      <c r="N118" s="531"/>
      <c r="O118" s="531"/>
      <c r="P118" s="531"/>
      <c r="Q118" s="609"/>
    </row>
    <row r="119" spans="1:17" s="73" customFormat="1" ht="15">
      <c r="A119" s="535"/>
      <c r="B119" s="540"/>
      <c r="C119" s="541"/>
      <c r="D119" s="541"/>
      <c r="E119" s="541"/>
      <c r="F119" s="542"/>
      <c r="G119" s="548"/>
      <c r="H119" s="549"/>
      <c r="I119" s="532"/>
      <c r="J119" s="532"/>
      <c r="K119" s="532"/>
      <c r="L119" s="532"/>
      <c r="M119" s="532"/>
      <c r="N119" s="532"/>
      <c r="O119" s="532"/>
      <c r="P119" s="532"/>
      <c r="Q119" s="609"/>
    </row>
    <row r="120" spans="1:17" s="73" customFormat="1" ht="15">
      <c r="A120" s="536"/>
      <c r="B120" s="543"/>
      <c r="C120" s="544"/>
      <c r="D120" s="544"/>
      <c r="E120" s="544"/>
      <c r="F120" s="545"/>
      <c r="G120" s="550"/>
      <c r="H120" s="551"/>
      <c r="I120" s="533"/>
      <c r="J120" s="533"/>
      <c r="K120" s="533"/>
      <c r="L120" s="533"/>
      <c r="M120" s="533"/>
      <c r="N120" s="533"/>
      <c r="O120" s="533"/>
      <c r="P120" s="533"/>
      <c r="Q120" s="609"/>
    </row>
    <row r="121" spans="1:17" s="73" customFormat="1" ht="15">
      <c r="A121" s="534"/>
      <c r="B121" s="537"/>
      <c r="C121" s="538"/>
      <c r="D121" s="538"/>
      <c r="E121" s="538"/>
      <c r="F121" s="539"/>
      <c r="G121" s="546"/>
      <c r="H121" s="547"/>
      <c r="I121" s="531"/>
      <c r="J121" s="531"/>
      <c r="K121" s="531"/>
      <c r="L121" s="531"/>
      <c r="M121" s="531"/>
      <c r="N121" s="531"/>
      <c r="O121" s="531"/>
      <c r="P121" s="531"/>
      <c r="Q121" s="609"/>
    </row>
    <row r="122" spans="1:17" s="73" customFormat="1" ht="15">
      <c r="A122" s="535"/>
      <c r="B122" s="540"/>
      <c r="C122" s="541"/>
      <c r="D122" s="541"/>
      <c r="E122" s="541"/>
      <c r="F122" s="542"/>
      <c r="G122" s="548"/>
      <c r="H122" s="549"/>
      <c r="I122" s="532"/>
      <c r="J122" s="532"/>
      <c r="K122" s="532"/>
      <c r="L122" s="532"/>
      <c r="M122" s="532"/>
      <c r="N122" s="532"/>
      <c r="O122" s="532"/>
      <c r="P122" s="532"/>
      <c r="Q122" s="609"/>
    </row>
    <row r="123" spans="1:17" s="73" customFormat="1" ht="15">
      <c r="A123" s="536"/>
      <c r="B123" s="543"/>
      <c r="C123" s="544"/>
      <c r="D123" s="544"/>
      <c r="E123" s="544"/>
      <c r="F123" s="545"/>
      <c r="G123" s="550"/>
      <c r="H123" s="551"/>
      <c r="I123" s="533"/>
      <c r="J123" s="533"/>
      <c r="K123" s="533"/>
      <c r="L123" s="533"/>
      <c r="M123" s="533"/>
      <c r="N123" s="533"/>
      <c r="O123" s="533"/>
      <c r="P123" s="533"/>
      <c r="Q123" s="609"/>
    </row>
    <row r="124" spans="1:17" s="73" customFormat="1" ht="15">
      <c r="A124" s="534"/>
      <c r="B124" s="537"/>
      <c r="C124" s="538"/>
      <c r="D124" s="538"/>
      <c r="E124" s="538"/>
      <c r="F124" s="539"/>
      <c r="G124" s="546"/>
      <c r="H124" s="547"/>
      <c r="I124" s="531"/>
      <c r="J124" s="531"/>
      <c r="K124" s="531"/>
      <c r="L124" s="531"/>
      <c r="M124" s="531"/>
      <c r="N124" s="531"/>
      <c r="O124" s="531"/>
      <c r="P124" s="531"/>
      <c r="Q124" s="609"/>
    </row>
    <row r="125" spans="1:17" s="73" customFormat="1" ht="15">
      <c r="A125" s="535"/>
      <c r="B125" s="540"/>
      <c r="C125" s="541"/>
      <c r="D125" s="541"/>
      <c r="E125" s="541"/>
      <c r="F125" s="542"/>
      <c r="G125" s="548"/>
      <c r="H125" s="549"/>
      <c r="I125" s="532"/>
      <c r="J125" s="532"/>
      <c r="K125" s="532"/>
      <c r="L125" s="532"/>
      <c r="M125" s="532"/>
      <c r="N125" s="532"/>
      <c r="O125" s="532"/>
      <c r="P125" s="532"/>
      <c r="Q125" s="609"/>
    </row>
    <row r="126" spans="1:17" s="73" customFormat="1" ht="15">
      <c r="A126" s="536"/>
      <c r="B126" s="543"/>
      <c r="C126" s="544"/>
      <c r="D126" s="544"/>
      <c r="E126" s="544"/>
      <c r="F126" s="545"/>
      <c r="G126" s="550"/>
      <c r="H126" s="551"/>
      <c r="I126" s="533"/>
      <c r="J126" s="533"/>
      <c r="K126" s="533"/>
      <c r="L126" s="533"/>
      <c r="M126" s="533"/>
      <c r="N126" s="533"/>
      <c r="O126" s="533"/>
      <c r="P126" s="533"/>
      <c r="Q126" s="609"/>
    </row>
    <row r="127" spans="1:17" s="73" customFormat="1" ht="15">
      <c r="A127" s="534"/>
      <c r="B127" s="537"/>
      <c r="C127" s="538"/>
      <c r="D127" s="538"/>
      <c r="E127" s="538"/>
      <c r="F127" s="539"/>
      <c r="G127" s="546"/>
      <c r="H127" s="547"/>
      <c r="I127" s="531"/>
      <c r="J127" s="531"/>
      <c r="K127" s="531"/>
      <c r="L127" s="531"/>
      <c r="M127" s="531"/>
      <c r="N127" s="531"/>
      <c r="O127" s="531"/>
      <c r="P127" s="531"/>
      <c r="Q127" s="609"/>
    </row>
    <row r="128" spans="1:17" s="73" customFormat="1" ht="15">
      <c r="A128" s="535"/>
      <c r="B128" s="540"/>
      <c r="C128" s="541"/>
      <c r="D128" s="541"/>
      <c r="E128" s="541"/>
      <c r="F128" s="542"/>
      <c r="G128" s="548"/>
      <c r="H128" s="549"/>
      <c r="I128" s="532"/>
      <c r="J128" s="532"/>
      <c r="K128" s="532"/>
      <c r="L128" s="532"/>
      <c r="M128" s="532"/>
      <c r="N128" s="532"/>
      <c r="O128" s="532"/>
      <c r="P128" s="532"/>
      <c r="Q128" s="609"/>
    </row>
    <row r="129" spans="1:17" s="73" customFormat="1" ht="15">
      <c r="A129" s="536"/>
      <c r="B129" s="543"/>
      <c r="C129" s="544"/>
      <c r="D129" s="544"/>
      <c r="E129" s="544"/>
      <c r="F129" s="545"/>
      <c r="G129" s="550"/>
      <c r="H129" s="551"/>
      <c r="I129" s="533"/>
      <c r="J129" s="533"/>
      <c r="K129" s="533"/>
      <c r="L129" s="533"/>
      <c r="M129" s="533"/>
      <c r="N129" s="533"/>
      <c r="O129" s="533"/>
      <c r="P129" s="533"/>
      <c r="Q129" s="609"/>
    </row>
    <row r="130" spans="1:17" ht="15">
      <c r="A130" s="534"/>
      <c r="B130" s="537"/>
      <c r="C130" s="538"/>
      <c r="D130" s="538"/>
      <c r="E130" s="538"/>
      <c r="F130" s="539"/>
      <c r="G130" s="546"/>
      <c r="H130" s="547"/>
      <c r="I130" s="531"/>
      <c r="J130" s="531"/>
      <c r="K130" s="531"/>
      <c r="L130" s="531"/>
      <c r="M130" s="531"/>
      <c r="N130" s="531"/>
      <c r="O130" s="531"/>
      <c r="P130" s="531"/>
      <c r="Q130" s="609">
        <f>IF(G130+I130+J130+K130+L130+M130+N130+O130&gt;1,"Error! Only one activity allowed","")</f>
      </c>
    </row>
    <row r="131" spans="1:17" ht="15">
      <c r="A131" s="335"/>
      <c r="B131" s="540"/>
      <c r="C131" s="541"/>
      <c r="D131" s="541"/>
      <c r="E131" s="541"/>
      <c r="F131" s="542"/>
      <c r="G131" s="548"/>
      <c r="H131" s="549"/>
      <c r="I131" s="532"/>
      <c r="J131" s="532"/>
      <c r="K131" s="532"/>
      <c r="L131" s="532"/>
      <c r="M131" s="532"/>
      <c r="N131" s="532"/>
      <c r="O131" s="532"/>
      <c r="P131" s="532"/>
      <c r="Q131" s="609"/>
    </row>
    <row r="132" spans="1:17" ht="15">
      <c r="A132" s="336"/>
      <c r="B132" s="543"/>
      <c r="C132" s="544"/>
      <c r="D132" s="544"/>
      <c r="E132" s="544"/>
      <c r="F132" s="545"/>
      <c r="G132" s="550"/>
      <c r="H132" s="551"/>
      <c r="I132" s="533"/>
      <c r="J132" s="533"/>
      <c r="K132" s="533"/>
      <c r="L132" s="533"/>
      <c r="M132" s="533"/>
      <c r="N132" s="533"/>
      <c r="O132" s="533"/>
      <c r="P132" s="533"/>
      <c r="Q132" s="609"/>
    </row>
    <row r="133" spans="1:16" ht="14.25" customHeight="1">
      <c r="A133" s="588"/>
      <c r="B133" s="594" t="s">
        <v>8</v>
      </c>
      <c r="C133" s="595"/>
      <c r="D133" s="595"/>
      <c r="E133" s="595"/>
      <c r="F133" s="596"/>
      <c r="G133" s="603">
        <f>SUM(G41:H132)+SUM(G9:H32)</f>
        <v>0</v>
      </c>
      <c r="H133" s="610"/>
      <c r="I133" s="591">
        <f aca="true" t="shared" si="0" ref="I133:O133">SUM(I41:I132)+SUM(I9:I32)</f>
        <v>0</v>
      </c>
      <c r="J133" s="591">
        <f t="shared" si="0"/>
        <v>0</v>
      </c>
      <c r="K133" s="591">
        <f t="shared" si="0"/>
        <v>0</v>
      </c>
      <c r="L133" s="591">
        <f t="shared" si="0"/>
        <v>0</v>
      </c>
      <c r="M133" s="591">
        <f t="shared" si="0"/>
        <v>0</v>
      </c>
      <c r="N133" s="591">
        <f t="shared" si="0"/>
        <v>0</v>
      </c>
      <c r="O133" s="591">
        <f t="shared" si="0"/>
        <v>0</v>
      </c>
      <c r="P133" s="591"/>
    </row>
    <row r="134" spans="1:16" ht="14.25" customHeight="1">
      <c r="A134" s="589"/>
      <c r="B134" s="597"/>
      <c r="C134" s="598"/>
      <c r="D134" s="598"/>
      <c r="E134" s="598"/>
      <c r="F134" s="599"/>
      <c r="G134" s="611"/>
      <c r="H134" s="612"/>
      <c r="I134" s="592"/>
      <c r="J134" s="592"/>
      <c r="K134" s="592"/>
      <c r="L134" s="592"/>
      <c r="M134" s="592"/>
      <c r="N134" s="592"/>
      <c r="O134" s="592"/>
      <c r="P134" s="592"/>
    </row>
    <row r="135" spans="1:16" ht="14.25" customHeight="1">
      <c r="A135" s="590"/>
      <c r="B135" s="600"/>
      <c r="C135" s="601"/>
      <c r="D135" s="601"/>
      <c r="E135" s="601"/>
      <c r="F135" s="602"/>
      <c r="G135" s="613"/>
      <c r="H135" s="614"/>
      <c r="I135" s="593"/>
      <c r="J135" s="593"/>
      <c r="K135" s="593"/>
      <c r="L135" s="593"/>
      <c r="M135" s="593"/>
      <c r="N135" s="593"/>
      <c r="O135" s="593"/>
      <c r="P135" s="593"/>
    </row>
    <row r="136" spans="1:16" ht="14.25" customHeight="1">
      <c r="A136" s="588"/>
      <c r="B136" s="594" t="s">
        <v>9</v>
      </c>
      <c r="C136" s="595"/>
      <c r="D136" s="595"/>
      <c r="E136" s="595"/>
      <c r="F136" s="596"/>
      <c r="G136" s="603">
        <f>SUM(G133:P135)</f>
        <v>0</v>
      </c>
      <c r="H136" s="604"/>
      <c r="I136" s="591"/>
      <c r="J136" s="591"/>
      <c r="K136" s="591"/>
      <c r="L136" s="591"/>
      <c r="M136" s="591"/>
      <c r="N136" s="591"/>
      <c r="O136" s="158"/>
      <c r="P136" s="591"/>
    </row>
    <row r="137" spans="1:16" ht="14.25" customHeight="1">
      <c r="A137" s="589"/>
      <c r="B137" s="597"/>
      <c r="C137" s="598"/>
      <c r="D137" s="598"/>
      <c r="E137" s="598"/>
      <c r="F137" s="599"/>
      <c r="G137" s="605"/>
      <c r="H137" s="606"/>
      <c r="I137" s="592"/>
      <c r="J137" s="592"/>
      <c r="K137" s="592"/>
      <c r="L137" s="592"/>
      <c r="M137" s="592"/>
      <c r="N137" s="592"/>
      <c r="O137" s="159"/>
      <c r="P137" s="592"/>
    </row>
    <row r="138" spans="1:16" ht="14.25" customHeight="1">
      <c r="A138" s="590"/>
      <c r="B138" s="600"/>
      <c r="C138" s="601"/>
      <c r="D138" s="601"/>
      <c r="E138" s="601"/>
      <c r="F138" s="602"/>
      <c r="G138" s="607"/>
      <c r="H138" s="608"/>
      <c r="I138" s="593"/>
      <c r="J138" s="593"/>
      <c r="K138" s="593"/>
      <c r="L138" s="593"/>
      <c r="M138" s="593"/>
      <c r="N138" s="593"/>
      <c r="O138" s="160"/>
      <c r="P138" s="593"/>
    </row>
  </sheetData>
  <sheetProtection password="CC12" sheet="1"/>
  <mergeCells count="526">
    <mergeCell ref="O127:O129"/>
    <mergeCell ref="P127:P129"/>
    <mergeCell ref="Q76:Q78"/>
    <mergeCell ref="Q115:Q117"/>
    <mergeCell ref="Q118:Q120"/>
    <mergeCell ref="Q121:Q123"/>
    <mergeCell ref="Q124:Q126"/>
    <mergeCell ref="A127:A129"/>
    <mergeCell ref="B127:F129"/>
    <mergeCell ref="G127:H129"/>
    <mergeCell ref="I127:I129"/>
    <mergeCell ref="J127:J129"/>
    <mergeCell ref="K127:K129"/>
    <mergeCell ref="L127:L129"/>
    <mergeCell ref="M127:M129"/>
    <mergeCell ref="N127:N129"/>
    <mergeCell ref="O121:O123"/>
    <mergeCell ref="P121:P123"/>
    <mergeCell ref="A124:A126"/>
    <mergeCell ref="B124:F126"/>
    <mergeCell ref="G124:H126"/>
    <mergeCell ref="I124:I126"/>
    <mergeCell ref="J124:J126"/>
    <mergeCell ref="K124:K126"/>
    <mergeCell ref="L124:L126"/>
    <mergeCell ref="M124:M126"/>
    <mergeCell ref="N124:N126"/>
    <mergeCell ref="O124:O126"/>
    <mergeCell ref="P124:P126"/>
    <mergeCell ref="A121:A123"/>
    <mergeCell ref="B121:F123"/>
    <mergeCell ref="G121:H123"/>
    <mergeCell ref="I121:I123"/>
    <mergeCell ref="J121:J123"/>
    <mergeCell ref="K121:K123"/>
    <mergeCell ref="L121:L123"/>
    <mergeCell ref="M121:M123"/>
    <mergeCell ref="N121:N123"/>
    <mergeCell ref="O115:O117"/>
    <mergeCell ref="P115:P117"/>
    <mergeCell ref="A118:A120"/>
    <mergeCell ref="B118:F120"/>
    <mergeCell ref="G118:H120"/>
    <mergeCell ref="I118:I120"/>
    <mergeCell ref="J118:J120"/>
    <mergeCell ref="K118:K120"/>
    <mergeCell ref="L118:L120"/>
    <mergeCell ref="M118:M120"/>
    <mergeCell ref="N118:N120"/>
    <mergeCell ref="O118:O120"/>
    <mergeCell ref="P118:P120"/>
    <mergeCell ref="A115:A117"/>
    <mergeCell ref="B115:F117"/>
    <mergeCell ref="G115:H117"/>
    <mergeCell ref="I115:I117"/>
    <mergeCell ref="J115:J117"/>
    <mergeCell ref="K115:K117"/>
    <mergeCell ref="L115:L117"/>
    <mergeCell ref="M115:M117"/>
    <mergeCell ref="N115:N117"/>
    <mergeCell ref="P73:P75"/>
    <mergeCell ref="A76:A78"/>
    <mergeCell ref="B76:F78"/>
    <mergeCell ref="G76:H78"/>
    <mergeCell ref="I76:I78"/>
    <mergeCell ref="J76:J78"/>
    <mergeCell ref="K76:K78"/>
    <mergeCell ref="L76:L78"/>
    <mergeCell ref="M76:M78"/>
    <mergeCell ref="N76:N78"/>
    <mergeCell ref="O76:O78"/>
    <mergeCell ref="P76:P78"/>
    <mergeCell ref="G72:I72"/>
    <mergeCell ref="J72:K72"/>
    <mergeCell ref="M72:O72"/>
    <mergeCell ref="A73:A75"/>
    <mergeCell ref="B73:F75"/>
    <mergeCell ref="G73:H75"/>
    <mergeCell ref="I73:I75"/>
    <mergeCell ref="J73:J75"/>
    <mergeCell ref="K73:K75"/>
    <mergeCell ref="L73:L75"/>
    <mergeCell ref="M73:M75"/>
    <mergeCell ref="N73:N75"/>
    <mergeCell ref="O73:O75"/>
    <mergeCell ref="A69:B69"/>
    <mergeCell ref="C69:F69"/>
    <mergeCell ref="G69:H69"/>
    <mergeCell ref="I69:K69"/>
    <mergeCell ref="L69:P71"/>
    <mergeCell ref="A70:B70"/>
    <mergeCell ref="C70:F70"/>
    <mergeCell ref="G70:H70"/>
    <mergeCell ref="I70:K70"/>
    <mergeCell ref="A71:B71"/>
    <mergeCell ref="C71:F71"/>
    <mergeCell ref="G71:H71"/>
    <mergeCell ref="I71:K71"/>
    <mergeCell ref="L65:L67"/>
    <mergeCell ref="M65:M67"/>
    <mergeCell ref="N65:N67"/>
    <mergeCell ref="O65:O67"/>
    <mergeCell ref="P65:P67"/>
    <mergeCell ref="A68:P68"/>
    <mergeCell ref="A65:A67"/>
    <mergeCell ref="B65:F67"/>
    <mergeCell ref="G65:H67"/>
    <mergeCell ref="I65:I67"/>
    <mergeCell ref="J65:J67"/>
    <mergeCell ref="K65:K67"/>
    <mergeCell ref="O62:O64"/>
    <mergeCell ref="P62:P64"/>
    <mergeCell ref="L59:L61"/>
    <mergeCell ref="M59:M61"/>
    <mergeCell ref="N59:N61"/>
    <mergeCell ref="O59:O61"/>
    <mergeCell ref="P59:P61"/>
    <mergeCell ref="K62:K64"/>
    <mergeCell ref="L62:L64"/>
    <mergeCell ref="M62:M64"/>
    <mergeCell ref="N62:N64"/>
    <mergeCell ref="A62:A64"/>
    <mergeCell ref="B62:F64"/>
    <mergeCell ref="G62:H64"/>
    <mergeCell ref="I62:I64"/>
    <mergeCell ref="J62:J64"/>
    <mergeCell ref="M56:M58"/>
    <mergeCell ref="B56:F58"/>
    <mergeCell ref="G56:H58"/>
    <mergeCell ref="I56:I58"/>
    <mergeCell ref="J56:J58"/>
    <mergeCell ref="O56:O58"/>
    <mergeCell ref="P56:P58"/>
    <mergeCell ref="A59:A61"/>
    <mergeCell ref="B59:F61"/>
    <mergeCell ref="G59:H61"/>
    <mergeCell ref="I59:I61"/>
    <mergeCell ref="J59:J61"/>
    <mergeCell ref="K59:K61"/>
    <mergeCell ref="A56:A58"/>
    <mergeCell ref="Q24:Q26"/>
    <mergeCell ref="Q27:Q29"/>
    <mergeCell ref="Q30:Q32"/>
    <mergeCell ref="Q41:Q43"/>
    <mergeCell ref="P41:P43"/>
    <mergeCell ref="B44:F46"/>
    <mergeCell ref="A36:B36"/>
    <mergeCell ref="C34:F34"/>
    <mergeCell ref="N38:N40"/>
    <mergeCell ref="P38:P40"/>
    <mergeCell ref="O24:O26"/>
    <mergeCell ref="M30:M32"/>
    <mergeCell ref="G37:I37"/>
    <mergeCell ref="J37:K37"/>
    <mergeCell ref="M37:O37"/>
    <mergeCell ref="Q44:Q46"/>
    <mergeCell ref="B41:F43"/>
    <mergeCell ref="A44:A46"/>
    <mergeCell ref="A41:A43"/>
    <mergeCell ref="A27:A29"/>
    <mergeCell ref="A24:A26"/>
    <mergeCell ref="A38:A40"/>
    <mergeCell ref="J24:J26"/>
    <mergeCell ref="Q47:Q49"/>
    <mergeCell ref="Q9:Q11"/>
    <mergeCell ref="Q12:Q14"/>
    <mergeCell ref="Q15:Q17"/>
    <mergeCell ref="Q18:Q20"/>
    <mergeCell ref="Q21:Q23"/>
    <mergeCell ref="G47:H49"/>
    <mergeCell ref="K41:K43"/>
    <mergeCell ref="I41:I43"/>
    <mergeCell ref="J41:J43"/>
    <mergeCell ref="J47:J49"/>
    <mergeCell ref="K47:K49"/>
    <mergeCell ref="G44:H46"/>
    <mergeCell ref="J44:J46"/>
    <mergeCell ref="P44:P46"/>
    <mergeCell ref="M15:M17"/>
    <mergeCell ref="P18:P20"/>
    <mergeCell ref="P21:P23"/>
    <mergeCell ref="M21:M23"/>
    <mergeCell ref="N21:N23"/>
    <mergeCell ref="N18:N20"/>
    <mergeCell ref="N9:N11"/>
    <mergeCell ref="I44:I46"/>
    <mergeCell ref="P24:P26"/>
    <mergeCell ref="B53:F55"/>
    <mergeCell ref="B130:F132"/>
    <mergeCell ref="K130:K132"/>
    <mergeCell ref="K136:K138"/>
    <mergeCell ref="Q50:Q52"/>
    <mergeCell ref="Q53:Q55"/>
    <mergeCell ref="Q130:Q132"/>
    <mergeCell ref="P130:P132"/>
    <mergeCell ref="P136:P138"/>
    <mergeCell ref="P133:P135"/>
    <mergeCell ref="Q127:Q129"/>
    <mergeCell ref="P97:P99"/>
    <mergeCell ref="P100:P101"/>
    <mergeCell ref="O130:O132"/>
    <mergeCell ref="O133:O135"/>
    <mergeCell ref="O53:O55"/>
    <mergeCell ref="B133:F135"/>
    <mergeCell ref="G133:H135"/>
    <mergeCell ref="P50:P52"/>
    <mergeCell ref="M50:M52"/>
    <mergeCell ref="P53:P55"/>
    <mergeCell ref="K56:K58"/>
    <mergeCell ref="L56:L58"/>
    <mergeCell ref="N56:N58"/>
    <mergeCell ref="L12:L14"/>
    <mergeCell ref="P9:P11"/>
    <mergeCell ref="L9:L11"/>
    <mergeCell ref="M9:M11"/>
    <mergeCell ref="O6:O8"/>
    <mergeCell ref="P12:P14"/>
    <mergeCell ref="L53:L55"/>
    <mergeCell ref="M53:M55"/>
    <mergeCell ref="K53:K55"/>
    <mergeCell ref="L6:L8"/>
    <mergeCell ref="M6:M8"/>
    <mergeCell ref="N6:N8"/>
    <mergeCell ref="N41:N43"/>
    <mergeCell ref="P47:P49"/>
    <mergeCell ref="I35:K35"/>
    <mergeCell ref="I24:I26"/>
    <mergeCell ref="N15:N17"/>
    <mergeCell ref="M12:M14"/>
    <mergeCell ref="P30:P32"/>
    <mergeCell ref="K30:K32"/>
    <mergeCell ref="B50:F52"/>
    <mergeCell ref="I27:I29"/>
    <mergeCell ref="J27:J29"/>
    <mergeCell ref="K38:K40"/>
    <mergeCell ref="A33:P33"/>
    <mergeCell ref="B27:F29"/>
    <mergeCell ref="G27:H29"/>
    <mergeCell ref="P27:P29"/>
    <mergeCell ref="C35:F35"/>
    <mergeCell ref="L30:L32"/>
    <mergeCell ref="M47:M49"/>
    <mergeCell ref="I47:I49"/>
    <mergeCell ref="L41:L43"/>
    <mergeCell ref="M41:M43"/>
    <mergeCell ref="J38:J40"/>
    <mergeCell ref="M44:M46"/>
    <mergeCell ref="I38:I40"/>
    <mergeCell ref="L34:P36"/>
    <mergeCell ref="L47:L49"/>
    <mergeCell ref="N47:N49"/>
    <mergeCell ref="G41:H43"/>
    <mergeCell ref="O47:O49"/>
    <mergeCell ref="O50:O52"/>
    <mergeCell ref="N50:N52"/>
    <mergeCell ref="I53:I55"/>
    <mergeCell ref="J53:J55"/>
    <mergeCell ref="L38:L40"/>
    <mergeCell ref="M38:M40"/>
    <mergeCell ref="G50:H52"/>
    <mergeCell ref="G53:H55"/>
    <mergeCell ref="O38:O40"/>
    <mergeCell ref="O41:O43"/>
    <mergeCell ref="O44:O46"/>
    <mergeCell ref="G38:H40"/>
    <mergeCell ref="N53:N55"/>
    <mergeCell ref="K50:K52"/>
    <mergeCell ref="L50:L52"/>
    <mergeCell ref="A53:A55"/>
    <mergeCell ref="K44:K46"/>
    <mergeCell ref="L44:L46"/>
    <mergeCell ref="I50:I52"/>
    <mergeCell ref="J50:J52"/>
    <mergeCell ref="A47:A49"/>
    <mergeCell ref="A50:A52"/>
    <mergeCell ref="B47:F49"/>
    <mergeCell ref="A130:A132"/>
    <mergeCell ref="I130:I132"/>
    <mergeCell ref="J130:J132"/>
    <mergeCell ref="A97:A99"/>
    <mergeCell ref="A100:A101"/>
    <mergeCell ref="B79:F81"/>
    <mergeCell ref="G79:H81"/>
    <mergeCell ref="I79:I81"/>
    <mergeCell ref="J79:J81"/>
    <mergeCell ref="B97:F99"/>
    <mergeCell ref="G97:H99"/>
    <mergeCell ref="I97:I99"/>
    <mergeCell ref="J97:J99"/>
    <mergeCell ref="A79:A81"/>
    <mergeCell ref="A82:A84"/>
    <mergeCell ref="A85:A87"/>
    <mergeCell ref="A133:A135"/>
    <mergeCell ref="L133:L135"/>
    <mergeCell ref="A136:A138"/>
    <mergeCell ref="I136:I138"/>
    <mergeCell ref="M130:M132"/>
    <mergeCell ref="N133:N135"/>
    <mergeCell ref="B136:F138"/>
    <mergeCell ref="G136:H138"/>
    <mergeCell ref="G130:H132"/>
    <mergeCell ref="N130:N132"/>
    <mergeCell ref="L136:L138"/>
    <mergeCell ref="M136:M138"/>
    <mergeCell ref="I133:I135"/>
    <mergeCell ref="J133:J135"/>
    <mergeCell ref="K133:K135"/>
    <mergeCell ref="M133:M135"/>
    <mergeCell ref="J136:J138"/>
    <mergeCell ref="N136:N138"/>
    <mergeCell ref="L130:L132"/>
    <mergeCell ref="L24:L26"/>
    <mergeCell ref="N24:N26"/>
    <mergeCell ref="L21:L23"/>
    <mergeCell ref="J18:J20"/>
    <mergeCell ref="N44:N46"/>
    <mergeCell ref="N30:N32"/>
    <mergeCell ref="G36:H36"/>
    <mergeCell ref="C36:F36"/>
    <mergeCell ref="L18:L20"/>
    <mergeCell ref="K24:K26"/>
    <mergeCell ref="K21:K23"/>
    <mergeCell ref="K27:K29"/>
    <mergeCell ref="L27:L29"/>
    <mergeCell ref="M27:M29"/>
    <mergeCell ref="N27:N29"/>
    <mergeCell ref="M24:M26"/>
    <mergeCell ref="B24:F26"/>
    <mergeCell ref="A35:B35"/>
    <mergeCell ref="G35:H35"/>
    <mergeCell ref="K18:K20"/>
    <mergeCell ref="B38:F40"/>
    <mergeCell ref="I36:K36"/>
    <mergeCell ref="J30:J32"/>
    <mergeCell ref="G4:H4"/>
    <mergeCell ref="I4:K4"/>
    <mergeCell ref="A6:A8"/>
    <mergeCell ref="I6:I8"/>
    <mergeCell ref="J6:J8"/>
    <mergeCell ref="A12:A14"/>
    <mergeCell ref="I12:I14"/>
    <mergeCell ref="J9:J11"/>
    <mergeCell ref="G34:H34"/>
    <mergeCell ref="A30:A32"/>
    <mergeCell ref="I30:I32"/>
    <mergeCell ref="G30:H32"/>
    <mergeCell ref="A34:B34"/>
    <mergeCell ref="I34:K34"/>
    <mergeCell ref="A9:A11"/>
    <mergeCell ref="I9:I11"/>
    <mergeCell ref="B6:F8"/>
    <mergeCell ref="A21:A23"/>
    <mergeCell ref="B15:F17"/>
    <mergeCell ref="G15:H17"/>
    <mergeCell ref="K15:K17"/>
    <mergeCell ref="G24:H26"/>
    <mergeCell ref="B21:F23"/>
    <mergeCell ref="G21:H23"/>
    <mergeCell ref="A15:A17"/>
    <mergeCell ref="I15:I17"/>
    <mergeCell ref="A1:P1"/>
    <mergeCell ref="A2:B2"/>
    <mergeCell ref="C2:F2"/>
    <mergeCell ref="G2:H2"/>
    <mergeCell ref="I2:K2"/>
    <mergeCell ref="K6:K8"/>
    <mergeCell ref="N12:N14"/>
    <mergeCell ref="K12:K14"/>
    <mergeCell ref="L2:P4"/>
    <mergeCell ref="A3:B3"/>
    <mergeCell ref="C3:F3"/>
    <mergeCell ref="G3:H3"/>
    <mergeCell ref="I3:K3"/>
    <mergeCell ref="A4:B4"/>
    <mergeCell ref="C4:F4"/>
    <mergeCell ref="B18:F20"/>
    <mergeCell ref="G18:H20"/>
    <mergeCell ref="A18:A20"/>
    <mergeCell ref="I18:I20"/>
    <mergeCell ref="P6:P8"/>
    <mergeCell ref="O27:O29"/>
    <mergeCell ref="O30:O32"/>
    <mergeCell ref="B30:F32"/>
    <mergeCell ref="L15:L17"/>
    <mergeCell ref="M18:M20"/>
    <mergeCell ref="P15:P17"/>
    <mergeCell ref="J15:J17"/>
    <mergeCell ref="J21:J23"/>
    <mergeCell ref="M5:O5"/>
    <mergeCell ref="J5:K5"/>
    <mergeCell ref="G5:I5"/>
    <mergeCell ref="O15:O17"/>
    <mergeCell ref="O18:O20"/>
    <mergeCell ref="O21:O23"/>
    <mergeCell ref="G6:H8"/>
    <mergeCell ref="B9:F11"/>
    <mergeCell ref="G9:H11"/>
    <mergeCell ref="B12:F14"/>
    <mergeCell ref="G12:H14"/>
    <mergeCell ref="J12:J14"/>
    <mergeCell ref="I21:I23"/>
    <mergeCell ref="O9:O11"/>
    <mergeCell ref="O12:O14"/>
    <mergeCell ref="K9:K11"/>
    <mergeCell ref="M85:M87"/>
    <mergeCell ref="N85:N87"/>
    <mergeCell ref="A88:A90"/>
    <mergeCell ref="A91:A93"/>
    <mergeCell ref="A94:A96"/>
    <mergeCell ref="K79:K81"/>
    <mergeCell ref="L79:L81"/>
    <mergeCell ref="M79:M81"/>
    <mergeCell ref="N79:N81"/>
    <mergeCell ref="B82:F84"/>
    <mergeCell ref="G82:H84"/>
    <mergeCell ref="I82:I84"/>
    <mergeCell ref="J82:J84"/>
    <mergeCell ref="K82:K84"/>
    <mergeCell ref="L82:L84"/>
    <mergeCell ref="M82:M84"/>
    <mergeCell ref="N82:N84"/>
    <mergeCell ref="B85:F87"/>
    <mergeCell ref="G85:H87"/>
    <mergeCell ref="I85:I87"/>
    <mergeCell ref="J85:J87"/>
    <mergeCell ref="K85:K87"/>
    <mergeCell ref="L85:L87"/>
    <mergeCell ref="B91:F93"/>
    <mergeCell ref="B88:F90"/>
    <mergeCell ref="G88:H90"/>
    <mergeCell ref="I88:I90"/>
    <mergeCell ref="J88:J90"/>
    <mergeCell ref="K88:K90"/>
    <mergeCell ref="L88:L90"/>
    <mergeCell ref="M88:M90"/>
    <mergeCell ref="B94:F96"/>
    <mergeCell ref="G94:H96"/>
    <mergeCell ref="I94:I96"/>
    <mergeCell ref="J94:J96"/>
    <mergeCell ref="K94:K96"/>
    <mergeCell ref="L94:L96"/>
    <mergeCell ref="M94:M96"/>
    <mergeCell ref="G91:H93"/>
    <mergeCell ref="I91:I93"/>
    <mergeCell ref="J91:J93"/>
    <mergeCell ref="K91:K93"/>
    <mergeCell ref="L91:L93"/>
    <mergeCell ref="M91:M93"/>
    <mergeCell ref="K97:K99"/>
    <mergeCell ref="L97:L99"/>
    <mergeCell ref="M97:M99"/>
    <mergeCell ref="N97:N99"/>
    <mergeCell ref="O97:O99"/>
    <mergeCell ref="B100:F101"/>
    <mergeCell ref="G100:H101"/>
    <mergeCell ref="I100:I101"/>
    <mergeCell ref="J100:J101"/>
    <mergeCell ref="K100:K101"/>
    <mergeCell ref="C103:F103"/>
    <mergeCell ref="G103:H103"/>
    <mergeCell ref="I103:K103"/>
    <mergeCell ref="A104:B104"/>
    <mergeCell ref="C104:F104"/>
    <mergeCell ref="G104:H104"/>
    <mergeCell ref="I104:K104"/>
    <mergeCell ref="L100:L101"/>
    <mergeCell ref="M100:M101"/>
    <mergeCell ref="A102:B102"/>
    <mergeCell ref="C102:F102"/>
    <mergeCell ref="G102:H102"/>
    <mergeCell ref="I102:K102"/>
    <mergeCell ref="L102:P104"/>
    <mergeCell ref="A103:B103"/>
    <mergeCell ref="G105:I105"/>
    <mergeCell ref="J105:K105"/>
    <mergeCell ref="M105:O105"/>
    <mergeCell ref="A106:A108"/>
    <mergeCell ref="B106:F108"/>
    <mergeCell ref="G106:H108"/>
    <mergeCell ref="I106:I108"/>
    <mergeCell ref="J106:J108"/>
    <mergeCell ref="K106:K108"/>
    <mergeCell ref="L106:L108"/>
    <mergeCell ref="M106:M108"/>
    <mergeCell ref="N106:N108"/>
    <mergeCell ref="O106:O108"/>
    <mergeCell ref="P106:P108"/>
    <mergeCell ref="P79:P81"/>
    <mergeCell ref="P82:P84"/>
    <mergeCell ref="P85:P87"/>
    <mergeCell ref="P88:P90"/>
    <mergeCell ref="P91:P93"/>
    <mergeCell ref="P94:P96"/>
    <mergeCell ref="N100:N101"/>
    <mergeCell ref="O100:O101"/>
    <mergeCell ref="O91:O93"/>
    <mergeCell ref="N88:N90"/>
    <mergeCell ref="O88:O90"/>
    <mergeCell ref="O85:O87"/>
    <mergeCell ref="N94:N96"/>
    <mergeCell ref="O94:O96"/>
    <mergeCell ref="N91:N93"/>
    <mergeCell ref="O79:O81"/>
    <mergeCell ref="O82:O84"/>
    <mergeCell ref="A112:A114"/>
    <mergeCell ref="B112:F114"/>
    <mergeCell ref="G112:H114"/>
    <mergeCell ref="I112:I114"/>
    <mergeCell ref="J112:J114"/>
    <mergeCell ref="A109:A111"/>
    <mergeCell ref="B109:F111"/>
    <mergeCell ref="G109:H111"/>
    <mergeCell ref="I109:I111"/>
    <mergeCell ref="J109:J111"/>
    <mergeCell ref="K112:K114"/>
    <mergeCell ref="L112:L114"/>
    <mergeCell ref="M112:M114"/>
    <mergeCell ref="N112:N114"/>
    <mergeCell ref="O112:O114"/>
    <mergeCell ref="P112:P114"/>
    <mergeCell ref="L109:L111"/>
    <mergeCell ref="M109:M111"/>
    <mergeCell ref="N109:N111"/>
    <mergeCell ref="O109:O111"/>
    <mergeCell ref="P109:P111"/>
    <mergeCell ref="K109:K111"/>
  </mergeCells>
  <printOptions/>
  <pageMargins left="0.1130952380952381" right="0" top="0.75" bottom="0.75" header="0.3" footer="0.3"/>
  <pageSetup horizontalDpi="600" verticalDpi="600" orientation="landscape" paperSize="9" scale="9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2017-10-11T14:38:31Z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eb0656e3-854b-4474-b65a-e9d19527709d</vt:lpwstr>
  </property>
</Properties>
</file>